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brianna.rockey\Documents\"/>
    </mc:Choice>
  </mc:AlternateContent>
  <xr:revisionPtr revIDLastSave="0" documentId="8_{A2B35006-0326-4772-A393-DB81DAAF53A4}" xr6:coauthVersionLast="47" xr6:coauthVersionMax="47" xr10:uidLastSave="{00000000-0000-0000-0000-000000000000}"/>
  <bookViews>
    <workbookView xWindow="-27765" yWindow="2235" windowWidth="21600" windowHeight="11295" activeTab="5" xr2:uid="{00000000-000D-0000-FFFF-FFFF00000000}"/>
  </bookViews>
  <sheets>
    <sheet name="WaterWW" sheetId="1" r:id="rId1"/>
    <sheet name="Fire" sheetId="2" r:id="rId2"/>
    <sheet name="RevisedBud2022" sheetId="3" r:id="rId3"/>
    <sheet name="Budget 2023" sheetId="4" r:id="rId4"/>
    <sheet name="Budget 2024" sheetId="5" r:id="rId5"/>
    <sheet name="Budget 2025" sheetId="6" r:id="rId6"/>
  </sheets>
  <definedNames>
    <definedName name="_xlnm.Print_Area" localSheetId="3">'Budget 2023'!$A$1:$F$48</definedName>
    <definedName name="_xlnm.Print_Area" localSheetId="5">'Budget 2025'!$A$1:$F$46</definedName>
    <definedName name="_xlnm.Print_Area" localSheetId="0">WaterWW!$A$1:$F$36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6" l="1"/>
  <c r="E42" i="6"/>
  <c r="D42" i="6"/>
  <c r="C42" i="6"/>
  <c r="B42" i="6"/>
  <c r="E40" i="6"/>
  <c r="D40" i="6"/>
  <c r="C40" i="6"/>
  <c r="B40" i="6"/>
  <c r="F32" i="6" l="1"/>
  <c r="E32" i="6"/>
  <c r="D32" i="6"/>
  <c r="C32" i="6"/>
  <c r="B32" i="6"/>
  <c r="F16" i="6"/>
  <c r="F34" i="6" s="1"/>
  <c r="E16" i="6"/>
  <c r="E34" i="6" s="1"/>
  <c r="D16" i="6"/>
  <c r="C16" i="6"/>
  <c r="C34" i="6" s="1"/>
  <c r="C37" i="6" s="1"/>
  <c r="B16" i="6"/>
  <c r="B34" i="6" s="1"/>
  <c r="B37" i="6" s="1"/>
  <c r="C34" i="5"/>
  <c r="C37" i="5" s="1"/>
  <c r="B34" i="5"/>
  <c r="B37" i="5" s="1"/>
  <c r="F32" i="5"/>
  <c r="E32" i="5"/>
  <c r="D32" i="5"/>
  <c r="C32" i="5"/>
  <c r="B32" i="5"/>
  <c r="F16" i="5"/>
  <c r="F34" i="5" s="1"/>
  <c r="E16" i="5"/>
  <c r="E34" i="5" s="1"/>
  <c r="D16" i="5"/>
  <c r="D34" i="5" s="1"/>
  <c r="C16" i="5"/>
  <c r="B16" i="5"/>
  <c r="C41" i="4"/>
  <c r="F32" i="4"/>
  <c r="E32" i="4"/>
  <c r="D32" i="4"/>
  <c r="C32" i="4"/>
  <c r="B32" i="4"/>
  <c r="F16" i="4"/>
  <c r="F34" i="4" s="1"/>
  <c r="E16" i="4"/>
  <c r="E34" i="4" s="1"/>
  <c r="D16" i="4"/>
  <c r="C16" i="4"/>
  <c r="B16" i="4"/>
  <c r="E33" i="3"/>
  <c r="F31" i="3"/>
  <c r="F33" i="3" s="1"/>
  <c r="E31" i="3"/>
  <c r="D31" i="3"/>
  <c r="C31" i="3"/>
  <c r="B31" i="3"/>
  <c r="F15" i="3"/>
  <c r="E15" i="3"/>
  <c r="D15" i="3"/>
  <c r="C15" i="3"/>
  <c r="B15" i="3"/>
  <c r="C15" i="1"/>
  <c r="B15" i="1"/>
  <c r="F31" i="1"/>
  <c r="E31" i="1"/>
  <c r="F15" i="1"/>
  <c r="E15" i="1"/>
  <c r="D15" i="1"/>
  <c r="C20" i="2"/>
  <c r="C22" i="2" s="1"/>
  <c r="B20" i="2"/>
  <c r="B22" i="2" s="1"/>
  <c r="B25" i="2" s="1"/>
  <c r="D34" i="6" l="1"/>
  <c r="D34" i="4"/>
  <c r="C34" i="4"/>
  <c r="C37" i="4" s="1"/>
  <c r="B34" i="4"/>
  <c r="B37" i="4" s="1"/>
  <c r="D33" i="3"/>
  <c r="C33" i="3"/>
  <c r="C36" i="3" s="1"/>
  <c r="B33" i="3"/>
  <c r="B36" i="3" s="1"/>
  <c r="E33" i="1"/>
  <c r="F33" i="1"/>
  <c r="D31" i="1"/>
  <c r="D33" i="1" s="1"/>
  <c r="C31" i="1"/>
  <c r="B31" i="1"/>
  <c r="C33" i="1" l="1"/>
  <c r="C36" i="1" s="1"/>
  <c r="B33" i="1"/>
  <c r="B36" i="1" s="1"/>
</calcChain>
</file>

<file path=xl/sharedStrings.xml><?xml version="1.0" encoding="utf-8"?>
<sst xmlns="http://schemas.openxmlformats.org/spreadsheetml/2006/main" count="207" uniqueCount="50">
  <si>
    <t>TITLES</t>
  </si>
  <si>
    <t>REVENUE:</t>
  </si>
  <si>
    <t>EXPENSES:</t>
  </si>
  <si>
    <t>Director Fees</t>
  </si>
  <si>
    <t>Admin Fees</t>
  </si>
  <si>
    <t>O &amp; M Fees</t>
  </si>
  <si>
    <t>Office Exp</t>
  </si>
  <si>
    <t>Professional Fees</t>
  </si>
  <si>
    <t>Telecommunications</t>
  </si>
  <si>
    <t>Training &amp; Travel</t>
  </si>
  <si>
    <t>Utilites</t>
  </si>
  <si>
    <t>Security Fees</t>
  </si>
  <si>
    <t>Total Fund Exp</t>
  </si>
  <si>
    <t>NET Revenue</t>
  </si>
  <si>
    <t>Payroll Exp</t>
  </si>
  <si>
    <t xml:space="preserve"> </t>
  </si>
  <si>
    <t>Financials at a Glance!!!!!!!</t>
  </si>
  <si>
    <t>+Depreciation</t>
  </si>
  <si>
    <t>FEBRUARY</t>
  </si>
  <si>
    <t>FIRE YTD</t>
  </si>
  <si>
    <t>Budget</t>
  </si>
  <si>
    <t>membership</t>
  </si>
  <si>
    <t>Herlong PUD Revised BUDGET</t>
  </si>
  <si>
    <t>Community</t>
  </si>
  <si>
    <t>Interest/Div/refund</t>
  </si>
  <si>
    <t>Building rental</t>
  </si>
  <si>
    <t>Total Revenue:</t>
  </si>
  <si>
    <t>Digital Path</t>
  </si>
  <si>
    <t>Plant Use</t>
  </si>
  <si>
    <t>Herlong PUD BUDGET</t>
  </si>
  <si>
    <t>Fire budget</t>
  </si>
  <si>
    <t>Water Bud</t>
  </si>
  <si>
    <t>Wastewater Bu</t>
  </si>
  <si>
    <t>Lighting Budget</t>
  </si>
  <si>
    <t>Parks</t>
  </si>
  <si>
    <t>USDA Prin Payment</t>
  </si>
  <si>
    <t>Director payroll</t>
  </si>
  <si>
    <t>FCI Herlong</t>
  </si>
  <si>
    <t>STateWater Grants</t>
  </si>
  <si>
    <t>Grant Expense</t>
  </si>
  <si>
    <t>hydrant</t>
  </si>
  <si>
    <t>end of 2022</t>
  </si>
  <si>
    <t>end of 2023</t>
  </si>
  <si>
    <t>start of 2024</t>
  </si>
  <si>
    <t>Grants for 2022</t>
  </si>
  <si>
    <t>SIRCO Tax/County</t>
  </si>
  <si>
    <t>2024 Cash</t>
  </si>
  <si>
    <t>2025 income</t>
  </si>
  <si>
    <t>end of year 2025</t>
  </si>
  <si>
    <t>Capital Project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</si>
</sst>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7" fontId="0" fillId="0" borderId="0" xfId="0" applyNumberFormat="1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3" borderId="3" xfId="0" applyFill="1" applyBorder="1"/>
    <xf numFmtId="0" fontId="0" fillId="3" borderId="4" xfId="0" applyFill="1" applyBorder="1"/>
    <xf numFmtId="164" fontId="0" fillId="0" borderId="1" xfId="0" applyNumberFormat="1" applyBorder="1"/>
    <xf numFmtId="0" fontId="1" fillId="0" borderId="1" xfId="0" applyFont="1" applyBorder="1"/>
    <xf numFmtId="164" fontId="0" fillId="0" borderId="2" xfId="0" applyNumberFormat="1" applyBorder="1"/>
    <xf numFmtId="164" fontId="0" fillId="0" borderId="5" xfId="0" applyNumberFormat="1" applyBorder="1"/>
    <xf numFmtId="164" fontId="0" fillId="4" borderId="1" xfId="0" applyNumberFormat="1" applyFill="1" applyBorder="1"/>
    <xf numFmtId="164" fontId="0" fillId="4" borderId="5" xfId="0" applyNumberFormat="1" applyFill="1" applyBorder="1"/>
    <xf numFmtId="164" fontId="0" fillId="5" borderId="1" xfId="0" applyNumberFormat="1" applyFill="1" applyBorder="1"/>
    <xf numFmtId="164" fontId="0" fillId="5" borderId="5" xfId="0" applyNumberFormat="1" applyFill="1" applyBorder="1"/>
    <xf numFmtId="164" fontId="1" fillId="0" borderId="1" xfId="0" applyNumberFormat="1" applyFont="1" applyBorder="1"/>
    <xf numFmtId="0" fontId="0" fillId="0" borderId="1" xfId="0" quotePrefix="1" applyBorder="1"/>
    <xf numFmtId="164" fontId="0" fillId="0" borderId="6" xfId="0" applyNumberFormat="1" applyBorder="1"/>
    <xf numFmtId="164" fontId="2" fillId="4" borderId="1" xfId="0" applyNumberFormat="1" applyFont="1" applyFill="1" applyBorder="1"/>
    <xf numFmtId="164" fontId="2" fillId="4" borderId="5" xfId="0" applyNumberFormat="1" applyFont="1" applyFill="1" applyBorder="1"/>
    <xf numFmtId="0" fontId="0" fillId="3" borderId="7" xfId="0" applyFill="1" applyBorder="1"/>
    <xf numFmtId="0" fontId="0" fillId="0" borderId="8" xfId="0" applyBorder="1"/>
    <xf numFmtId="0" fontId="0" fillId="0" borderId="9" xfId="0" applyBorder="1"/>
    <xf numFmtId="44" fontId="0" fillId="0" borderId="9" xfId="0" applyNumberFormat="1" applyBorder="1"/>
    <xf numFmtId="0" fontId="0" fillId="3" borderId="10" xfId="0" applyFill="1" applyBorder="1"/>
    <xf numFmtId="164" fontId="0" fillId="6" borderId="1" xfId="0" applyNumberFormat="1" applyFill="1" applyBorder="1"/>
    <xf numFmtId="164" fontId="3" fillId="6" borderId="1" xfId="0" applyNumberFormat="1" applyFont="1" applyFill="1" applyBorder="1"/>
    <xf numFmtId="164" fontId="0" fillId="6" borderId="5" xfId="0" applyNumberFormat="1" applyFill="1" applyBorder="1"/>
    <xf numFmtId="39" fontId="0" fillId="0" borderId="9" xfId="0" applyNumberFormat="1" applyBorder="1"/>
    <xf numFmtId="2" fontId="0" fillId="0" borderId="1" xfId="0" applyNumberFormat="1" applyBorder="1"/>
    <xf numFmtId="164" fontId="0" fillId="0" borderId="0" xfId="0" applyNumberFormat="1"/>
    <xf numFmtId="4" fontId="0" fillId="0" borderId="0" xfId="0" applyNumberForma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workbookViewId="0">
      <selection activeCell="K33" sqref="K33"/>
    </sheetView>
  </sheetViews>
  <sheetFormatPr defaultRowHeight="15" x14ac:dyDescent="0.25"/>
  <cols>
    <col min="1" max="1" width="18.7109375" customWidth="1"/>
    <col min="2" max="2" width="13" customWidth="1"/>
    <col min="3" max="3" width="12.7109375" customWidth="1"/>
    <col min="4" max="4" width="12" customWidth="1"/>
    <col min="5" max="5" width="11.42578125" customWidth="1"/>
    <col min="6" max="6" width="10.5703125" customWidth="1"/>
  </cols>
  <sheetData>
    <row r="1" spans="1:6" x14ac:dyDescent="0.25">
      <c r="A1" s="2" t="s">
        <v>22</v>
      </c>
      <c r="B1" s="2"/>
      <c r="C1" s="2"/>
    </row>
    <row r="2" spans="1:6" x14ac:dyDescent="0.25">
      <c r="A2" s="1"/>
      <c r="B2">
        <v>2022</v>
      </c>
    </row>
    <row r="3" spans="1:6" ht="15.75" thickBot="1" x14ac:dyDescent="0.3"/>
    <row r="4" spans="1:6" ht="15.75" thickBot="1" x14ac:dyDescent="0.3">
      <c r="A4" s="5" t="s">
        <v>0</v>
      </c>
      <c r="B4" s="6" t="s">
        <v>32</v>
      </c>
      <c r="C4" s="6" t="s">
        <v>31</v>
      </c>
      <c r="D4" s="6" t="s">
        <v>30</v>
      </c>
      <c r="E4" s="20" t="s">
        <v>33</v>
      </c>
      <c r="F4" s="24" t="s">
        <v>34</v>
      </c>
    </row>
    <row r="5" spans="1:6" x14ac:dyDescent="0.25">
      <c r="A5" s="4"/>
      <c r="B5" s="4"/>
      <c r="C5" s="4"/>
      <c r="D5" s="4"/>
      <c r="E5" s="21"/>
      <c r="F5" s="4"/>
    </row>
    <row r="6" spans="1:6" x14ac:dyDescent="0.25">
      <c r="A6" s="8" t="s">
        <v>1</v>
      </c>
      <c r="B6" s="11" t="s">
        <v>15</v>
      </c>
      <c r="C6" s="13" t="s">
        <v>15</v>
      </c>
      <c r="D6" s="25"/>
      <c r="E6" s="22"/>
      <c r="F6" s="3"/>
    </row>
    <row r="7" spans="1:6" x14ac:dyDescent="0.25">
      <c r="A7" s="3" t="s">
        <v>37</v>
      </c>
      <c r="B7" s="11">
        <v>660000</v>
      </c>
      <c r="C7" s="13">
        <v>250000</v>
      </c>
      <c r="D7" s="25">
        <v>12200</v>
      </c>
      <c r="E7" s="23">
        <v>4000</v>
      </c>
      <c r="F7" s="3"/>
    </row>
    <row r="8" spans="1:6" x14ac:dyDescent="0.25">
      <c r="A8" s="3" t="s">
        <v>23</v>
      </c>
      <c r="B8" s="11">
        <v>140000</v>
      </c>
      <c r="C8" s="13">
        <v>210000</v>
      </c>
      <c r="D8" s="25">
        <v>60000</v>
      </c>
      <c r="E8" s="23">
        <v>9000</v>
      </c>
      <c r="F8" s="3"/>
    </row>
    <row r="9" spans="1:6" x14ac:dyDescent="0.25">
      <c r="A9" s="3" t="s">
        <v>40</v>
      </c>
      <c r="B9" s="11"/>
      <c r="C9" s="13">
        <v>500</v>
      </c>
      <c r="D9" s="25"/>
      <c r="E9" s="23"/>
      <c r="F9" s="3"/>
    </row>
    <row r="10" spans="1:6" x14ac:dyDescent="0.25">
      <c r="A10" s="3" t="s">
        <v>27</v>
      </c>
      <c r="B10" s="11">
        <v>0</v>
      </c>
      <c r="C10" s="13">
        <v>2400</v>
      </c>
      <c r="D10" s="25">
        <v>0</v>
      </c>
      <c r="E10" s="23"/>
      <c r="F10" s="3"/>
    </row>
    <row r="11" spans="1:6" x14ac:dyDescent="0.25">
      <c r="A11" s="3" t="s">
        <v>28</v>
      </c>
      <c r="B11" s="11">
        <v>0</v>
      </c>
      <c r="C11" s="13">
        <v>25875</v>
      </c>
      <c r="D11" s="25">
        <v>0</v>
      </c>
      <c r="E11" s="23"/>
      <c r="F11" s="3"/>
    </row>
    <row r="12" spans="1:6" x14ac:dyDescent="0.25">
      <c r="A12" s="3" t="s">
        <v>24</v>
      </c>
      <c r="B12" s="11">
        <v>2500</v>
      </c>
      <c r="C12" s="13">
        <v>2750</v>
      </c>
      <c r="D12" s="25">
        <v>450</v>
      </c>
      <c r="E12" s="23">
        <v>0</v>
      </c>
      <c r="F12" s="3"/>
    </row>
    <row r="13" spans="1:6" x14ac:dyDescent="0.25">
      <c r="A13" s="3" t="s">
        <v>25</v>
      </c>
      <c r="B13" s="11">
        <v>0</v>
      </c>
      <c r="C13" s="13">
        <v>250</v>
      </c>
      <c r="D13" s="25">
        <v>0</v>
      </c>
      <c r="E13" s="23">
        <v>0</v>
      </c>
      <c r="F13" s="3"/>
    </row>
    <row r="14" spans="1:6" x14ac:dyDescent="0.25">
      <c r="A14" s="3" t="s">
        <v>38</v>
      </c>
      <c r="B14" s="11">
        <v>2624583</v>
      </c>
      <c r="C14" s="13">
        <v>2398127</v>
      </c>
      <c r="D14" s="26"/>
      <c r="E14" s="23"/>
      <c r="F14" s="3"/>
    </row>
    <row r="15" spans="1:6" x14ac:dyDescent="0.25">
      <c r="A15" s="8" t="s">
        <v>26</v>
      </c>
      <c r="B15" s="11">
        <f>SUM(B7:B14)</f>
        <v>3427083</v>
      </c>
      <c r="C15" s="13">
        <f>SUM(C7:C14)</f>
        <v>2889902</v>
      </c>
      <c r="D15" s="25">
        <f>SUM(D7:D13)</f>
        <v>72650</v>
      </c>
      <c r="E15" s="7">
        <f t="shared" ref="E15:F15" si="0">SUM(E7:E13)</f>
        <v>13000</v>
      </c>
      <c r="F15" s="7">
        <f t="shared" si="0"/>
        <v>0</v>
      </c>
    </row>
    <row r="16" spans="1:6" x14ac:dyDescent="0.25">
      <c r="A16" s="3"/>
      <c r="B16" s="11"/>
      <c r="C16" s="13"/>
      <c r="D16" s="25"/>
      <c r="E16" s="23"/>
      <c r="F16" s="3"/>
    </row>
    <row r="17" spans="1:6" x14ac:dyDescent="0.25">
      <c r="A17" s="8" t="s">
        <v>2</v>
      </c>
      <c r="B17" s="11"/>
      <c r="C17" s="13"/>
      <c r="D17" s="25"/>
      <c r="E17" s="23"/>
      <c r="F17" s="3"/>
    </row>
    <row r="18" spans="1:6" x14ac:dyDescent="0.25">
      <c r="A18" s="3" t="s">
        <v>14</v>
      </c>
      <c r="B18" s="11">
        <v>391750</v>
      </c>
      <c r="C18" s="13">
        <v>188000</v>
      </c>
      <c r="D18" s="25">
        <v>18500</v>
      </c>
      <c r="E18" s="23">
        <v>800</v>
      </c>
      <c r="F18" s="7"/>
    </row>
    <row r="19" spans="1:6" x14ac:dyDescent="0.25">
      <c r="A19" s="3" t="s">
        <v>36</v>
      </c>
      <c r="B19" s="11">
        <v>4200</v>
      </c>
      <c r="C19" s="13">
        <v>2100</v>
      </c>
      <c r="D19" s="25">
        <v>700</v>
      </c>
      <c r="E19" s="23">
        <v>100</v>
      </c>
      <c r="F19" s="7"/>
    </row>
    <row r="20" spans="1:6" x14ac:dyDescent="0.25">
      <c r="A20" s="3" t="s">
        <v>4</v>
      </c>
      <c r="B20" s="11">
        <v>131395</v>
      </c>
      <c r="C20" s="13">
        <v>121100</v>
      </c>
      <c r="D20" s="25">
        <v>3500</v>
      </c>
      <c r="E20" s="23"/>
      <c r="F20" s="7"/>
    </row>
    <row r="21" spans="1:6" x14ac:dyDescent="0.25">
      <c r="A21" s="3" t="s">
        <v>35</v>
      </c>
      <c r="B21" s="11">
        <v>53000</v>
      </c>
      <c r="C21" s="13">
        <v>51000</v>
      </c>
      <c r="D21" s="25">
        <v>0</v>
      </c>
      <c r="E21" s="23"/>
      <c r="F21" s="7"/>
    </row>
    <row r="22" spans="1:6" x14ac:dyDescent="0.25">
      <c r="A22" s="3" t="s">
        <v>5</v>
      </c>
      <c r="B22" s="11">
        <v>158800</v>
      </c>
      <c r="C22" s="13">
        <v>126100</v>
      </c>
      <c r="D22" s="25">
        <v>44700</v>
      </c>
      <c r="E22" s="23">
        <v>7000</v>
      </c>
      <c r="F22" s="7">
        <v>16303.78</v>
      </c>
    </row>
    <row r="23" spans="1:6" x14ac:dyDescent="0.25">
      <c r="A23" s="3" t="s">
        <v>6</v>
      </c>
      <c r="B23" s="11">
        <v>7050</v>
      </c>
      <c r="C23" s="13">
        <v>5050</v>
      </c>
      <c r="D23" s="25">
        <v>3200</v>
      </c>
      <c r="E23" s="23">
        <v>900</v>
      </c>
      <c r="F23" s="7"/>
    </row>
    <row r="24" spans="1:6" x14ac:dyDescent="0.25">
      <c r="A24" s="3" t="s">
        <v>7</v>
      </c>
      <c r="B24" s="11">
        <v>47600</v>
      </c>
      <c r="C24" s="13">
        <v>33700</v>
      </c>
      <c r="D24" s="25">
        <v>11800</v>
      </c>
      <c r="E24" s="23">
        <v>1750</v>
      </c>
      <c r="F24" s="7"/>
    </row>
    <row r="25" spans="1:6" x14ac:dyDescent="0.25">
      <c r="A25" s="3" t="s">
        <v>8</v>
      </c>
      <c r="B25" s="11">
        <v>7250</v>
      </c>
      <c r="C25" s="13">
        <v>4900</v>
      </c>
      <c r="D25" s="25">
        <v>200</v>
      </c>
      <c r="E25" s="23"/>
      <c r="F25" s="7"/>
    </row>
    <row r="26" spans="1:6" x14ac:dyDescent="0.25">
      <c r="A26" s="3" t="s">
        <v>9</v>
      </c>
      <c r="B26" s="11">
        <v>8600</v>
      </c>
      <c r="C26" s="13">
        <v>6500</v>
      </c>
      <c r="D26" s="25">
        <v>8200</v>
      </c>
      <c r="E26" s="23"/>
      <c r="F26" s="7"/>
    </row>
    <row r="27" spans="1:6" x14ac:dyDescent="0.25">
      <c r="A27" s="3" t="s">
        <v>10</v>
      </c>
      <c r="B27" s="11">
        <v>32475</v>
      </c>
      <c r="C27" s="13">
        <v>3000</v>
      </c>
      <c r="D27" s="25">
        <v>5000</v>
      </c>
      <c r="E27" s="23"/>
      <c r="F27" s="7"/>
    </row>
    <row r="28" spans="1:6" x14ac:dyDescent="0.25">
      <c r="A28" s="3" t="s">
        <v>39</v>
      </c>
      <c r="B28" s="11">
        <v>2624583</v>
      </c>
      <c r="C28" s="13">
        <v>2398127</v>
      </c>
      <c r="D28" s="25"/>
      <c r="E28" s="23"/>
      <c r="F28" s="7"/>
    </row>
    <row r="29" spans="1:6" x14ac:dyDescent="0.25">
      <c r="A29" s="3" t="s">
        <v>11</v>
      </c>
      <c r="B29" s="11">
        <v>1100</v>
      </c>
      <c r="C29" s="13">
        <v>500</v>
      </c>
      <c r="D29" s="25">
        <v>1000</v>
      </c>
      <c r="E29" s="23"/>
      <c r="F29" s="7"/>
    </row>
    <row r="30" spans="1:6" x14ac:dyDescent="0.25">
      <c r="A30" s="3"/>
      <c r="B30" s="11"/>
      <c r="C30" s="13"/>
      <c r="D30" s="25"/>
      <c r="E30" s="23"/>
      <c r="F30" s="3"/>
    </row>
    <row r="31" spans="1:6" x14ac:dyDescent="0.25">
      <c r="A31" s="8" t="s">
        <v>12</v>
      </c>
      <c r="B31" s="11">
        <f>SUM(B18:B30)</f>
        <v>3467803</v>
      </c>
      <c r="C31" s="13">
        <f t="shared" ref="C31:F31" si="1">SUM(C18:C30)</f>
        <v>2940077</v>
      </c>
      <c r="D31" s="25">
        <f t="shared" si="1"/>
        <v>96800</v>
      </c>
      <c r="E31" s="7">
        <f t="shared" si="1"/>
        <v>10550</v>
      </c>
      <c r="F31" s="7">
        <f t="shared" si="1"/>
        <v>16303.78</v>
      </c>
    </row>
    <row r="32" spans="1:6" x14ac:dyDescent="0.25">
      <c r="A32" s="3"/>
      <c r="B32" s="11"/>
      <c r="C32" s="13"/>
      <c r="D32" s="25"/>
      <c r="E32" s="23"/>
      <c r="F32" s="3"/>
    </row>
    <row r="33" spans="1:6" ht="15.75" thickBot="1" x14ac:dyDescent="0.3">
      <c r="A33" s="8" t="s">
        <v>13</v>
      </c>
      <c r="B33" s="12">
        <f>B15-B31</f>
        <v>-40720</v>
      </c>
      <c r="C33" s="14">
        <f>C15-C31</f>
        <v>-50175</v>
      </c>
      <c r="D33" s="27">
        <f>SUM(D15-D31)</f>
        <v>-24150</v>
      </c>
      <c r="E33" s="10">
        <f t="shared" ref="E33:F33" si="2">SUM(E15-E31)</f>
        <v>2450</v>
      </c>
      <c r="F33" s="10">
        <f t="shared" si="2"/>
        <v>-16303.78</v>
      </c>
    </row>
    <row r="34" spans="1:6" ht="15.75" thickTop="1" x14ac:dyDescent="0.25">
      <c r="A34" s="3"/>
      <c r="B34" s="9"/>
      <c r="C34" s="9"/>
      <c r="D34" s="9"/>
      <c r="E34" s="23"/>
      <c r="F34" s="3"/>
    </row>
    <row r="35" spans="1:6" ht="15.75" thickBot="1" x14ac:dyDescent="0.3">
      <c r="A35" s="16" t="s">
        <v>17</v>
      </c>
      <c r="B35" s="17">
        <v>0</v>
      </c>
      <c r="C35" s="17">
        <v>0</v>
      </c>
      <c r="D35" s="7">
        <v>0</v>
      </c>
      <c r="E35" s="28">
        <v>0</v>
      </c>
      <c r="F35" s="29">
        <v>0</v>
      </c>
    </row>
    <row r="36" spans="1:6" x14ac:dyDescent="0.25">
      <c r="A36" s="3"/>
      <c r="B36" s="9">
        <f>SUM(B33+B35)</f>
        <v>-40720</v>
      </c>
      <c r="C36" s="9">
        <f>SUM(C33+C35)</f>
        <v>-50175</v>
      </c>
      <c r="D36" s="7">
        <v>0</v>
      </c>
      <c r="E36" s="23"/>
      <c r="F36" s="3"/>
    </row>
    <row r="37" spans="1:6" x14ac:dyDescent="0.25">
      <c r="A37" s="8"/>
      <c r="B37" s="7"/>
      <c r="C37" s="7"/>
      <c r="D37" s="7"/>
      <c r="E37" s="3"/>
    </row>
    <row r="38" spans="1:6" x14ac:dyDescent="0.25">
      <c r="A38" s="3"/>
      <c r="B38" s="7"/>
      <c r="C38" s="7"/>
      <c r="D38" s="7"/>
      <c r="E38" s="3"/>
    </row>
    <row r="39" spans="1:6" x14ac:dyDescent="0.25">
      <c r="A39" s="3"/>
      <c r="B39" s="15"/>
      <c r="C39" s="7"/>
      <c r="D39" s="7"/>
      <c r="E39" s="3"/>
    </row>
    <row r="40" spans="1:6" x14ac:dyDescent="0.25">
      <c r="A40" s="3"/>
      <c r="B40" s="7"/>
      <c r="C40" s="7"/>
      <c r="D40" s="7"/>
      <c r="E40" s="3"/>
    </row>
    <row r="41" spans="1:6" x14ac:dyDescent="0.25">
      <c r="A41" s="3"/>
      <c r="B41" s="7"/>
      <c r="C41" s="7"/>
      <c r="D41" s="7"/>
      <c r="E41" s="3"/>
    </row>
    <row r="42" spans="1:6" x14ac:dyDescent="0.25">
      <c r="A42" s="3"/>
      <c r="B42" s="7"/>
      <c r="C42" s="7"/>
      <c r="D42" s="7"/>
      <c r="E42" s="3"/>
    </row>
    <row r="43" spans="1:6" x14ac:dyDescent="0.25">
      <c r="A43" s="3"/>
      <c r="B43" s="7"/>
      <c r="C43" s="7"/>
      <c r="D43" s="7"/>
      <c r="E43" s="3"/>
    </row>
    <row r="44" spans="1:6" x14ac:dyDescent="0.25">
      <c r="A44" s="3"/>
      <c r="B44" s="7"/>
      <c r="C44" s="7"/>
      <c r="D44" s="7"/>
      <c r="E44" s="3"/>
    </row>
    <row r="45" spans="1:6" x14ac:dyDescent="0.25">
      <c r="A45" s="3"/>
      <c r="B45" s="7"/>
      <c r="C45" s="7"/>
      <c r="D45" s="7"/>
      <c r="E45" s="3"/>
    </row>
    <row r="46" spans="1:6" x14ac:dyDescent="0.25">
      <c r="A46" s="3"/>
      <c r="B46" s="7"/>
      <c r="C46" s="7"/>
      <c r="D46" s="7"/>
      <c r="E46" s="3"/>
    </row>
    <row r="47" spans="1:6" x14ac:dyDescent="0.25">
      <c r="A47" s="3"/>
      <c r="B47" s="7"/>
      <c r="C47" s="7"/>
      <c r="D47" s="7"/>
      <c r="E47" s="3"/>
    </row>
    <row r="48" spans="1:6" x14ac:dyDescent="0.25">
      <c r="A48" s="3"/>
      <c r="B48" s="7"/>
      <c r="C48" s="7"/>
      <c r="D48" s="7"/>
      <c r="E48" s="3"/>
    </row>
    <row r="49" spans="1:5" x14ac:dyDescent="0.25">
      <c r="A49" s="3"/>
      <c r="B49" s="7"/>
      <c r="C49" s="7"/>
      <c r="D49" s="7"/>
      <c r="E49" s="3"/>
    </row>
    <row r="50" spans="1:5" x14ac:dyDescent="0.25">
      <c r="A50" s="3"/>
      <c r="B50" s="7"/>
      <c r="C50" s="7"/>
      <c r="D50" s="7"/>
      <c r="E50" s="3"/>
    </row>
    <row r="51" spans="1:5" x14ac:dyDescent="0.25">
      <c r="A51" s="3"/>
      <c r="B51" s="7"/>
      <c r="C51" s="7"/>
      <c r="D51" s="7"/>
      <c r="E51" s="3"/>
    </row>
    <row r="52" spans="1:5" x14ac:dyDescent="0.25">
      <c r="A52" s="3"/>
      <c r="B52" s="7"/>
      <c r="C52" s="7"/>
      <c r="D52" s="7"/>
      <c r="E52" s="3"/>
    </row>
    <row r="53" spans="1:5" x14ac:dyDescent="0.25">
      <c r="A53" s="3"/>
      <c r="B53" s="7"/>
      <c r="C53" s="7"/>
      <c r="D53" s="7"/>
      <c r="E53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3FCF-C800-42CD-AA2E-B78294B74F20}">
  <dimension ref="A1:C26"/>
  <sheetViews>
    <sheetView workbookViewId="0">
      <selection activeCell="A7" sqref="A7:XFD7"/>
    </sheetView>
  </sheetViews>
  <sheetFormatPr defaultRowHeight="15" x14ac:dyDescent="0.25"/>
  <cols>
    <col min="1" max="1" width="13.42578125" customWidth="1"/>
    <col min="2" max="2" width="13.7109375" customWidth="1"/>
    <col min="3" max="3" width="14.28515625" customWidth="1"/>
  </cols>
  <sheetData>
    <row r="1" spans="1:3" x14ac:dyDescent="0.25">
      <c r="A1" s="2" t="s">
        <v>29</v>
      </c>
      <c r="B1" s="2"/>
    </row>
    <row r="2" spans="1:3" x14ac:dyDescent="0.25">
      <c r="A2" s="1" t="s">
        <v>18</v>
      </c>
    </row>
    <row r="3" spans="1:3" ht="15.75" thickBot="1" x14ac:dyDescent="0.3"/>
    <row r="4" spans="1:3" ht="15.75" thickBot="1" x14ac:dyDescent="0.3">
      <c r="A4" s="5" t="s">
        <v>0</v>
      </c>
      <c r="B4" s="6" t="s">
        <v>19</v>
      </c>
      <c r="C4" s="6" t="s">
        <v>20</v>
      </c>
    </row>
    <row r="5" spans="1:3" x14ac:dyDescent="0.25">
      <c r="A5" s="4"/>
      <c r="B5" s="4"/>
      <c r="C5" s="4"/>
    </row>
    <row r="6" spans="1:3" x14ac:dyDescent="0.25">
      <c r="A6" s="8" t="s">
        <v>1</v>
      </c>
      <c r="B6" s="18">
        <v>0</v>
      </c>
      <c r="C6" s="7">
        <v>68650</v>
      </c>
    </row>
    <row r="7" spans="1:3" x14ac:dyDescent="0.25">
      <c r="A7" s="3"/>
      <c r="B7" s="18"/>
      <c r="C7" s="7"/>
    </row>
    <row r="8" spans="1:3" x14ac:dyDescent="0.25">
      <c r="A8" s="8" t="s">
        <v>2</v>
      </c>
      <c r="B8" s="18"/>
      <c r="C8" s="7"/>
    </row>
    <row r="9" spans="1:3" x14ac:dyDescent="0.25">
      <c r="A9" s="3" t="s">
        <v>4</v>
      </c>
      <c r="B9" s="18">
        <v>0</v>
      </c>
      <c r="C9" s="7">
        <v>22855</v>
      </c>
    </row>
    <row r="10" spans="1:3" x14ac:dyDescent="0.25">
      <c r="A10" s="3" t="s">
        <v>3</v>
      </c>
      <c r="B10" s="18">
        <v>0</v>
      </c>
      <c r="C10" s="7">
        <v>245</v>
      </c>
    </row>
    <row r="11" spans="1:3" x14ac:dyDescent="0.25">
      <c r="A11" s="3" t="s">
        <v>21</v>
      </c>
      <c r="B11" s="18">
        <v>0</v>
      </c>
      <c r="C11" s="7">
        <v>8554</v>
      </c>
    </row>
    <row r="12" spans="1:3" x14ac:dyDescent="0.25">
      <c r="A12" s="3" t="s">
        <v>5</v>
      </c>
      <c r="B12" s="18">
        <v>0</v>
      </c>
      <c r="C12" s="7">
        <v>18700</v>
      </c>
    </row>
    <row r="13" spans="1:3" x14ac:dyDescent="0.25">
      <c r="A13" s="3" t="s">
        <v>6</v>
      </c>
      <c r="B13" s="18">
        <v>0</v>
      </c>
      <c r="C13" s="7">
        <v>1500</v>
      </c>
    </row>
    <row r="14" spans="1:3" x14ac:dyDescent="0.25">
      <c r="A14" s="3" t="s">
        <v>7</v>
      </c>
      <c r="B14" s="18">
        <v>0</v>
      </c>
      <c r="C14" s="7">
        <v>13900</v>
      </c>
    </row>
    <row r="15" spans="1:3" x14ac:dyDescent="0.25">
      <c r="A15" s="3" t="s">
        <v>8</v>
      </c>
      <c r="B15" s="18">
        <v>0</v>
      </c>
      <c r="C15" s="7">
        <v>0</v>
      </c>
    </row>
    <row r="16" spans="1:3" x14ac:dyDescent="0.25">
      <c r="A16" s="3" t="s">
        <v>9</v>
      </c>
      <c r="B16" s="18">
        <v>0</v>
      </c>
      <c r="C16" s="7">
        <v>800</v>
      </c>
    </row>
    <row r="17" spans="1:3" x14ac:dyDescent="0.25">
      <c r="A17" s="3" t="s">
        <v>10</v>
      </c>
      <c r="B17" s="18">
        <v>0</v>
      </c>
      <c r="C17" s="7">
        <v>1500</v>
      </c>
    </row>
    <row r="18" spans="1:3" x14ac:dyDescent="0.25">
      <c r="A18" s="3" t="s">
        <v>11</v>
      </c>
      <c r="B18" s="18">
        <v>0</v>
      </c>
      <c r="C18" s="7">
        <v>596</v>
      </c>
    </row>
    <row r="19" spans="1:3" x14ac:dyDescent="0.25">
      <c r="A19" s="3"/>
      <c r="B19" s="18"/>
      <c r="C19" s="7"/>
    </row>
    <row r="20" spans="1:3" x14ac:dyDescent="0.25">
      <c r="A20" s="8" t="s">
        <v>12</v>
      </c>
      <c r="B20" s="18">
        <f>SUM(B9:B19)</f>
        <v>0</v>
      </c>
      <c r="C20" s="7">
        <f t="shared" ref="C20" si="0">SUM(C9:C19)</f>
        <v>68650</v>
      </c>
    </row>
    <row r="21" spans="1:3" x14ac:dyDescent="0.25">
      <c r="A21" s="3"/>
      <c r="B21" s="18"/>
      <c r="C21" s="7"/>
    </row>
    <row r="22" spans="1:3" ht="15.75" thickBot="1" x14ac:dyDescent="0.3">
      <c r="A22" s="8" t="s">
        <v>13</v>
      </c>
      <c r="B22" s="19">
        <f>B6-B20</f>
        <v>0</v>
      </c>
      <c r="C22" s="10">
        <f t="shared" ref="C22" si="1">C6-C20</f>
        <v>0</v>
      </c>
    </row>
    <row r="23" spans="1:3" ht="15.75" thickTop="1" x14ac:dyDescent="0.25">
      <c r="A23" s="3"/>
      <c r="B23" s="9"/>
      <c r="C23" s="9"/>
    </row>
    <row r="24" spans="1:3" ht="15.75" thickBot="1" x14ac:dyDescent="0.3">
      <c r="A24" s="16" t="s">
        <v>17</v>
      </c>
      <c r="B24" s="17">
        <v>0</v>
      </c>
      <c r="C24" s="7"/>
    </row>
    <row r="25" spans="1:3" x14ac:dyDescent="0.25">
      <c r="A25" s="3"/>
      <c r="B25" s="9">
        <f>SUM(B22+B24)</f>
        <v>0</v>
      </c>
      <c r="C25" s="7">
        <v>0</v>
      </c>
    </row>
    <row r="26" spans="1:3" x14ac:dyDescent="0.25">
      <c r="A26" s="8" t="s">
        <v>16</v>
      </c>
      <c r="B26" s="7"/>
      <c r="C26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816B-2379-4B58-8230-79632195CDFF}">
  <dimension ref="A1:F36"/>
  <sheetViews>
    <sheetView workbookViewId="0">
      <selection sqref="A1:F36"/>
    </sheetView>
  </sheetViews>
  <sheetFormatPr defaultRowHeight="15" x14ac:dyDescent="0.25"/>
  <cols>
    <col min="1" max="1" width="16.140625" customWidth="1"/>
    <col min="2" max="2" width="12.5703125" customWidth="1"/>
    <col min="3" max="3" width="14.42578125" customWidth="1"/>
    <col min="4" max="4" width="12.5703125" customWidth="1"/>
    <col min="5" max="5" width="13.140625" customWidth="1"/>
    <col min="6" max="6" width="13" customWidth="1"/>
  </cols>
  <sheetData>
    <row r="1" spans="1:6" x14ac:dyDescent="0.25">
      <c r="A1" s="2" t="s">
        <v>22</v>
      </c>
      <c r="B1" s="2"/>
      <c r="C1" s="2"/>
    </row>
    <row r="2" spans="1:6" x14ac:dyDescent="0.25">
      <c r="A2" s="1"/>
      <c r="B2">
        <v>2022</v>
      </c>
    </row>
    <row r="3" spans="1:6" ht="15.75" thickBot="1" x14ac:dyDescent="0.3"/>
    <row r="4" spans="1:6" ht="15.75" thickBot="1" x14ac:dyDescent="0.3">
      <c r="A4" s="5" t="s">
        <v>0</v>
      </c>
      <c r="B4" s="6" t="s">
        <v>32</v>
      </c>
      <c r="C4" s="6" t="s">
        <v>31</v>
      </c>
      <c r="D4" s="6" t="s">
        <v>30</v>
      </c>
      <c r="E4" s="20" t="s">
        <v>33</v>
      </c>
      <c r="F4" s="24" t="s">
        <v>34</v>
      </c>
    </row>
    <row r="5" spans="1:6" x14ac:dyDescent="0.25">
      <c r="A5" s="4"/>
      <c r="B5" s="4"/>
      <c r="C5" s="4"/>
      <c r="D5" s="4"/>
      <c r="E5" s="21"/>
      <c r="F5" s="4"/>
    </row>
    <row r="6" spans="1:6" x14ac:dyDescent="0.25">
      <c r="A6" s="8" t="s">
        <v>1</v>
      </c>
      <c r="B6" s="11" t="s">
        <v>15</v>
      </c>
      <c r="C6" s="13" t="s">
        <v>15</v>
      </c>
      <c r="D6" s="25"/>
      <c r="E6" s="22"/>
      <c r="F6" s="3"/>
    </row>
    <row r="7" spans="1:6" x14ac:dyDescent="0.25">
      <c r="A7" s="3" t="s">
        <v>37</v>
      </c>
      <c r="B7" s="11">
        <v>720000</v>
      </c>
      <c r="C7" s="13">
        <v>275000</v>
      </c>
      <c r="D7" s="25">
        <v>12200</v>
      </c>
      <c r="E7" s="23">
        <v>4000</v>
      </c>
      <c r="F7" s="3"/>
    </row>
    <row r="8" spans="1:6" x14ac:dyDescent="0.25">
      <c r="A8" s="3" t="s">
        <v>23</v>
      </c>
      <c r="B8" s="11">
        <v>110000</v>
      </c>
      <c r="C8" s="13">
        <v>185000</v>
      </c>
      <c r="D8" s="25">
        <v>60000</v>
      </c>
      <c r="E8" s="23">
        <v>9000</v>
      </c>
      <c r="F8" s="3"/>
    </row>
    <row r="9" spans="1:6" x14ac:dyDescent="0.25">
      <c r="A9" s="3" t="s">
        <v>40</v>
      </c>
      <c r="B9" s="11"/>
      <c r="C9" s="13">
        <v>500</v>
      </c>
      <c r="D9" s="25"/>
      <c r="E9" s="23"/>
      <c r="F9" s="3"/>
    </row>
    <row r="10" spans="1:6" x14ac:dyDescent="0.25">
      <c r="A10" s="3" t="s">
        <v>27</v>
      </c>
      <c r="B10" s="11">
        <v>0</v>
      </c>
      <c r="C10" s="13">
        <v>2400</v>
      </c>
      <c r="D10" s="25">
        <v>0</v>
      </c>
      <c r="E10" s="23"/>
      <c r="F10" s="3"/>
    </row>
    <row r="11" spans="1:6" x14ac:dyDescent="0.25">
      <c r="A11" s="3" t="s">
        <v>28</v>
      </c>
      <c r="B11" s="11">
        <v>0</v>
      </c>
      <c r="C11" s="13">
        <v>25875</v>
      </c>
      <c r="D11" s="25">
        <v>0</v>
      </c>
      <c r="E11" s="23"/>
      <c r="F11" s="3"/>
    </row>
    <row r="12" spans="1:6" x14ac:dyDescent="0.25">
      <c r="A12" s="3" t="s">
        <v>24</v>
      </c>
      <c r="B12" s="11">
        <v>2500</v>
      </c>
      <c r="C12" s="13">
        <v>2750</v>
      </c>
      <c r="D12" s="25">
        <v>450</v>
      </c>
      <c r="E12" s="23">
        <v>0</v>
      </c>
      <c r="F12" s="3"/>
    </row>
    <row r="13" spans="1:6" x14ac:dyDescent="0.25">
      <c r="A13" s="3" t="s">
        <v>25</v>
      </c>
      <c r="B13" s="11">
        <v>0</v>
      </c>
      <c r="C13" s="13">
        <v>250</v>
      </c>
      <c r="D13" s="25">
        <v>0</v>
      </c>
      <c r="E13" s="23">
        <v>0</v>
      </c>
      <c r="F13" s="3"/>
    </row>
    <row r="14" spans="1:6" x14ac:dyDescent="0.25">
      <c r="A14" s="3" t="s">
        <v>38</v>
      </c>
      <c r="B14" s="11">
        <v>2624583</v>
      </c>
      <c r="C14" s="13">
        <v>2398127</v>
      </c>
      <c r="D14" s="26"/>
      <c r="E14" s="23"/>
      <c r="F14" s="3"/>
    </row>
    <row r="15" spans="1:6" x14ac:dyDescent="0.25">
      <c r="A15" s="8" t="s">
        <v>26</v>
      </c>
      <c r="B15" s="11">
        <f>SUM(B7:B14)</f>
        <v>3457083</v>
      </c>
      <c r="C15" s="13">
        <f>SUM(C7:C14)</f>
        <v>2889902</v>
      </c>
      <c r="D15" s="25">
        <f>SUM(D7:D13)</f>
        <v>72650</v>
      </c>
      <c r="E15" s="7">
        <f t="shared" ref="E15:F15" si="0">SUM(E7:E13)</f>
        <v>13000</v>
      </c>
      <c r="F15" s="7">
        <f t="shared" si="0"/>
        <v>0</v>
      </c>
    </row>
    <row r="16" spans="1:6" x14ac:dyDescent="0.25">
      <c r="A16" s="3"/>
      <c r="B16" s="11"/>
      <c r="C16" s="13"/>
      <c r="D16" s="25"/>
      <c r="E16" s="23"/>
      <c r="F16" s="3"/>
    </row>
    <row r="17" spans="1:6" x14ac:dyDescent="0.25">
      <c r="A17" s="8" t="s">
        <v>2</v>
      </c>
      <c r="B17" s="11"/>
      <c r="C17" s="13"/>
      <c r="D17" s="25"/>
      <c r="E17" s="23"/>
      <c r="F17" s="3"/>
    </row>
    <row r="18" spans="1:6" x14ac:dyDescent="0.25">
      <c r="A18" s="3" t="s">
        <v>14</v>
      </c>
      <c r="B18" s="11">
        <v>389750</v>
      </c>
      <c r="C18" s="13">
        <v>195000</v>
      </c>
      <c r="D18" s="25">
        <v>19000</v>
      </c>
      <c r="E18" s="23">
        <v>800</v>
      </c>
      <c r="F18" s="7"/>
    </row>
    <row r="19" spans="1:6" x14ac:dyDescent="0.25">
      <c r="A19" s="3" t="s">
        <v>36</v>
      </c>
      <c r="B19" s="11">
        <v>4850</v>
      </c>
      <c r="C19" s="13">
        <v>2300</v>
      </c>
      <c r="D19" s="25">
        <v>800</v>
      </c>
      <c r="E19" s="23">
        <v>100</v>
      </c>
      <c r="F19" s="7"/>
    </row>
    <row r="20" spans="1:6" x14ac:dyDescent="0.25">
      <c r="A20" s="3" t="s">
        <v>4</v>
      </c>
      <c r="B20" s="11">
        <v>133695</v>
      </c>
      <c r="C20" s="13">
        <v>121100</v>
      </c>
      <c r="D20" s="25">
        <v>4000</v>
      </c>
      <c r="E20" s="23"/>
      <c r="F20" s="7"/>
    </row>
    <row r="21" spans="1:6" x14ac:dyDescent="0.25">
      <c r="A21" s="3" t="s">
        <v>35</v>
      </c>
      <c r="B21" s="11">
        <v>53000</v>
      </c>
      <c r="C21" s="13">
        <v>51000</v>
      </c>
      <c r="D21" s="25">
        <v>0</v>
      </c>
      <c r="E21" s="23"/>
      <c r="F21" s="7"/>
    </row>
    <row r="22" spans="1:6" x14ac:dyDescent="0.25">
      <c r="A22" s="3" t="s">
        <v>5</v>
      </c>
      <c r="B22" s="11">
        <v>170600</v>
      </c>
      <c r="C22" s="13">
        <v>139100</v>
      </c>
      <c r="D22" s="25">
        <v>48700</v>
      </c>
      <c r="E22" s="23">
        <v>7000</v>
      </c>
      <c r="F22" s="7">
        <v>16303.78</v>
      </c>
    </row>
    <row r="23" spans="1:6" x14ac:dyDescent="0.25">
      <c r="A23" s="3" t="s">
        <v>6</v>
      </c>
      <c r="B23" s="11">
        <v>7050</v>
      </c>
      <c r="C23" s="13">
        <v>5050</v>
      </c>
      <c r="D23" s="25">
        <v>3200</v>
      </c>
      <c r="E23" s="23">
        <v>900</v>
      </c>
      <c r="F23" s="7"/>
    </row>
    <row r="24" spans="1:6" x14ac:dyDescent="0.25">
      <c r="A24" s="3" t="s">
        <v>7</v>
      </c>
      <c r="B24" s="11">
        <v>47600</v>
      </c>
      <c r="C24" s="13">
        <v>32700</v>
      </c>
      <c r="D24" s="25">
        <v>12300</v>
      </c>
      <c r="E24" s="23">
        <v>1750</v>
      </c>
      <c r="F24" s="7"/>
    </row>
    <row r="25" spans="1:6" x14ac:dyDescent="0.25">
      <c r="A25" s="3" t="s">
        <v>8</v>
      </c>
      <c r="B25" s="11">
        <v>7250</v>
      </c>
      <c r="C25" s="13">
        <v>4900</v>
      </c>
      <c r="D25" s="25">
        <v>200</v>
      </c>
      <c r="E25" s="23"/>
      <c r="F25" s="7"/>
    </row>
    <row r="26" spans="1:6" x14ac:dyDescent="0.25">
      <c r="A26" s="3" t="s">
        <v>9</v>
      </c>
      <c r="B26" s="11">
        <v>8100</v>
      </c>
      <c r="C26" s="13">
        <v>5750</v>
      </c>
      <c r="D26" s="25">
        <v>8200</v>
      </c>
      <c r="E26" s="23"/>
      <c r="F26" s="7"/>
    </row>
    <row r="27" spans="1:6" x14ac:dyDescent="0.25">
      <c r="A27" s="3" t="s">
        <v>10</v>
      </c>
      <c r="B27" s="11">
        <v>32475</v>
      </c>
      <c r="C27" s="13">
        <v>3000</v>
      </c>
      <c r="D27" s="25">
        <v>5000</v>
      </c>
      <c r="E27" s="23"/>
      <c r="F27" s="7"/>
    </row>
    <row r="28" spans="1:6" x14ac:dyDescent="0.25">
      <c r="A28" s="3" t="s">
        <v>39</v>
      </c>
      <c r="B28" s="11">
        <v>2624583</v>
      </c>
      <c r="C28" s="13">
        <v>2398127</v>
      </c>
      <c r="D28" s="25"/>
      <c r="E28" s="23"/>
      <c r="F28" s="7"/>
    </row>
    <row r="29" spans="1:6" x14ac:dyDescent="0.25">
      <c r="A29" s="3" t="s">
        <v>11</v>
      </c>
      <c r="B29" s="11">
        <v>1100</v>
      </c>
      <c r="C29" s="13">
        <v>500</v>
      </c>
      <c r="D29" s="25">
        <v>2000</v>
      </c>
      <c r="E29" s="23"/>
      <c r="F29" s="7"/>
    </row>
    <row r="30" spans="1:6" x14ac:dyDescent="0.25">
      <c r="A30" s="3"/>
      <c r="B30" s="11"/>
      <c r="C30" s="13"/>
      <c r="D30" s="25"/>
      <c r="E30" s="23"/>
      <c r="F30" s="3"/>
    </row>
    <row r="31" spans="1:6" x14ac:dyDescent="0.25">
      <c r="A31" s="8" t="s">
        <v>12</v>
      </c>
      <c r="B31" s="11">
        <f>SUM(B18:B30)</f>
        <v>3480053</v>
      </c>
      <c r="C31" s="13">
        <f t="shared" ref="C31:F31" si="1">SUM(C18:C30)</f>
        <v>2958527</v>
      </c>
      <c r="D31" s="25">
        <f t="shared" si="1"/>
        <v>103400</v>
      </c>
      <c r="E31" s="7">
        <f t="shared" si="1"/>
        <v>10550</v>
      </c>
      <c r="F31" s="7">
        <f t="shared" si="1"/>
        <v>16303.78</v>
      </c>
    </row>
    <row r="32" spans="1:6" x14ac:dyDescent="0.25">
      <c r="A32" s="3"/>
      <c r="B32" s="11"/>
      <c r="C32" s="13"/>
      <c r="D32" s="25"/>
      <c r="E32" s="23"/>
      <c r="F32" s="3"/>
    </row>
    <row r="33" spans="1:6" ht="15.75" thickBot="1" x14ac:dyDescent="0.3">
      <c r="A33" s="8" t="s">
        <v>13</v>
      </c>
      <c r="B33" s="12">
        <f>B15-B31</f>
        <v>-22970</v>
      </c>
      <c r="C33" s="14">
        <f>C15-C31</f>
        <v>-68625</v>
      </c>
      <c r="D33" s="27">
        <f>SUM(D15-D31)</f>
        <v>-30750</v>
      </c>
      <c r="E33" s="10">
        <f t="shared" ref="E33:F33" si="2">SUM(E15-E31)</f>
        <v>2450</v>
      </c>
      <c r="F33" s="10">
        <f t="shared" si="2"/>
        <v>-16303.78</v>
      </c>
    </row>
    <row r="34" spans="1:6" ht="15.75" thickTop="1" x14ac:dyDescent="0.25">
      <c r="A34" s="3"/>
      <c r="B34" s="9"/>
      <c r="C34" s="9"/>
      <c r="D34" s="9"/>
      <c r="E34" s="23"/>
      <c r="F34" s="3"/>
    </row>
    <row r="35" spans="1:6" ht="15.75" thickBot="1" x14ac:dyDescent="0.3">
      <c r="A35" s="16" t="s">
        <v>17</v>
      </c>
      <c r="B35" s="17">
        <v>0</v>
      </c>
      <c r="C35" s="17">
        <v>0</v>
      </c>
      <c r="D35" s="7">
        <v>0</v>
      </c>
      <c r="E35" s="28">
        <v>0</v>
      </c>
      <c r="F35" s="29">
        <v>0</v>
      </c>
    </row>
    <row r="36" spans="1:6" x14ac:dyDescent="0.25">
      <c r="A36" s="3"/>
      <c r="B36" s="9">
        <f>SUM(B33+B35)</f>
        <v>-22970</v>
      </c>
      <c r="C36" s="9">
        <f>SUM(C33+C35)</f>
        <v>-68625</v>
      </c>
      <c r="D36" s="7">
        <v>0</v>
      </c>
      <c r="E36" s="23"/>
      <c r="F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8BFD-BD11-41A2-A769-CB69775CCE37}">
  <dimension ref="A1:F46"/>
  <sheetViews>
    <sheetView workbookViewId="0">
      <selection sqref="A1:F45"/>
    </sheetView>
  </sheetViews>
  <sheetFormatPr defaultRowHeight="15" x14ac:dyDescent="0.25"/>
  <cols>
    <col min="1" max="1" width="19.7109375" customWidth="1"/>
    <col min="2" max="2" width="14.7109375" customWidth="1"/>
    <col min="3" max="3" width="16.28515625" customWidth="1"/>
    <col min="4" max="4" width="12.7109375" customWidth="1"/>
    <col min="5" max="5" width="15.42578125" customWidth="1"/>
    <col min="6" max="6" width="11" customWidth="1"/>
  </cols>
  <sheetData>
    <row r="1" spans="1:6" x14ac:dyDescent="0.25">
      <c r="A1" s="2" t="s">
        <v>22</v>
      </c>
      <c r="B1" s="2"/>
      <c r="C1" s="2"/>
    </row>
    <row r="2" spans="1:6" x14ac:dyDescent="0.25">
      <c r="A2" s="1"/>
      <c r="B2">
        <v>2023</v>
      </c>
    </row>
    <row r="3" spans="1:6" ht="15.75" thickBot="1" x14ac:dyDescent="0.3"/>
    <row r="4" spans="1:6" ht="15.75" thickBot="1" x14ac:dyDescent="0.3">
      <c r="A4" s="5" t="s">
        <v>0</v>
      </c>
      <c r="B4" s="6" t="s">
        <v>32</v>
      </c>
      <c r="C4" s="6" t="s">
        <v>31</v>
      </c>
      <c r="D4" s="6" t="s">
        <v>30</v>
      </c>
      <c r="E4" s="20" t="s">
        <v>33</v>
      </c>
      <c r="F4" s="24" t="s">
        <v>34</v>
      </c>
    </row>
    <row r="5" spans="1:6" x14ac:dyDescent="0.25">
      <c r="A5" s="4"/>
      <c r="B5" s="4"/>
      <c r="C5" s="4"/>
      <c r="D5" s="4"/>
      <c r="E5" s="21"/>
      <c r="F5" s="4"/>
    </row>
    <row r="6" spans="1:6" x14ac:dyDescent="0.25">
      <c r="A6" s="8" t="s">
        <v>1</v>
      </c>
      <c r="B6" s="11" t="s">
        <v>15</v>
      </c>
      <c r="C6" s="13" t="s">
        <v>15</v>
      </c>
      <c r="D6" s="25"/>
      <c r="E6" s="22"/>
      <c r="F6" s="3"/>
    </row>
    <row r="7" spans="1:6" x14ac:dyDescent="0.25">
      <c r="A7" s="3" t="s">
        <v>37</v>
      </c>
      <c r="B7" s="11">
        <v>787000</v>
      </c>
      <c r="C7" s="13">
        <v>299540</v>
      </c>
      <c r="D7" s="32"/>
      <c r="F7" s="3"/>
    </row>
    <row r="8" spans="1:6" x14ac:dyDescent="0.25">
      <c r="A8" s="3" t="s">
        <v>45</v>
      </c>
      <c r="B8" s="11"/>
      <c r="C8" s="13"/>
      <c r="D8" s="25">
        <v>12200</v>
      </c>
      <c r="E8" s="23">
        <v>5200</v>
      </c>
      <c r="F8" s="3"/>
    </row>
    <row r="9" spans="1:6" x14ac:dyDescent="0.25">
      <c r="A9" s="3" t="s">
        <v>23</v>
      </c>
      <c r="B9" s="11">
        <v>135000</v>
      </c>
      <c r="C9" s="13">
        <v>195000</v>
      </c>
      <c r="D9" s="25">
        <v>60000</v>
      </c>
      <c r="E9" s="23">
        <v>9500</v>
      </c>
      <c r="F9" s="3"/>
    </row>
    <row r="10" spans="1:6" x14ac:dyDescent="0.25">
      <c r="A10" s="3" t="s">
        <v>40</v>
      </c>
      <c r="B10" s="11"/>
      <c r="C10" s="13">
        <v>500</v>
      </c>
      <c r="D10" s="25"/>
      <c r="E10" s="23"/>
      <c r="F10" s="3"/>
    </row>
    <row r="11" spans="1:6" x14ac:dyDescent="0.25">
      <c r="A11" s="3" t="s">
        <v>27</v>
      </c>
      <c r="B11" s="11">
        <v>0</v>
      </c>
      <c r="C11" s="13">
        <v>2400</v>
      </c>
      <c r="D11" s="25">
        <v>0</v>
      </c>
      <c r="E11" s="23"/>
      <c r="F11" s="3"/>
    </row>
    <row r="12" spans="1:6" x14ac:dyDescent="0.25">
      <c r="A12" s="3" t="s">
        <v>28</v>
      </c>
      <c r="B12" s="11">
        <v>0</v>
      </c>
      <c r="C12" s="13">
        <v>25875</v>
      </c>
      <c r="D12" s="25">
        <v>0</v>
      </c>
      <c r="E12" s="23"/>
      <c r="F12" s="3"/>
    </row>
    <row r="13" spans="1:6" x14ac:dyDescent="0.25">
      <c r="A13" s="3" t="s">
        <v>24</v>
      </c>
      <c r="B13" s="11">
        <v>2500</v>
      </c>
      <c r="C13" s="13">
        <v>3250</v>
      </c>
      <c r="D13" s="25">
        <v>450</v>
      </c>
      <c r="E13" s="23">
        <v>0</v>
      </c>
      <c r="F13" s="3"/>
    </row>
    <row r="14" spans="1:6" x14ac:dyDescent="0.25">
      <c r="A14" s="3" t="s">
        <v>25</v>
      </c>
      <c r="B14" s="11">
        <v>0</v>
      </c>
      <c r="C14" s="13">
        <v>0</v>
      </c>
      <c r="D14" s="25">
        <v>0</v>
      </c>
      <c r="E14" s="23">
        <v>0</v>
      </c>
      <c r="F14" s="3"/>
    </row>
    <row r="15" spans="1:6" x14ac:dyDescent="0.25">
      <c r="A15" s="3" t="s">
        <v>38</v>
      </c>
      <c r="B15" s="11">
        <v>0</v>
      </c>
      <c r="C15" s="13">
        <v>0</v>
      </c>
      <c r="D15" s="26"/>
      <c r="E15" s="23"/>
      <c r="F15" s="3"/>
    </row>
    <row r="16" spans="1:6" x14ac:dyDescent="0.25">
      <c r="A16" s="8" t="s">
        <v>26</v>
      </c>
      <c r="B16" s="11">
        <f>SUM(B7:B15)</f>
        <v>924500</v>
      </c>
      <c r="C16" s="13">
        <f>SUM(C7:C15)</f>
        <v>526565</v>
      </c>
      <c r="D16" s="25">
        <f>SUM(D8:D14)</f>
        <v>72650</v>
      </c>
      <c r="E16" s="7">
        <f>SUM(E8:E14)</f>
        <v>14700</v>
      </c>
      <c r="F16" s="7">
        <f t="shared" ref="F16" si="0">SUM(F7:F14)</f>
        <v>0</v>
      </c>
    </row>
    <row r="17" spans="1:6" x14ac:dyDescent="0.25">
      <c r="A17" s="3"/>
      <c r="B17" s="11"/>
      <c r="C17" s="13"/>
      <c r="D17" s="25"/>
      <c r="E17" s="23"/>
      <c r="F17" s="3"/>
    </row>
    <row r="18" spans="1:6" x14ac:dyDescent="0.25">
      <c r="A18" s="8" t="s">
        <v>2</v>
      </c>
      <c r="B18" s="11"/>
      <c r="C18" s="13"/>
      <c r="D18" s="25"/>
      <c r="E18" s="23"/>
      <c r="F18" s="3"/>
    </row>
    <row r="19" spans="1:6" x14ac:dyDescent="0.25">
      <c r="A19" s="3" t="s">
        <v>14</v>
      </c>
      <c r="B19" s="11">
        <v>395000</v>
      </c>
      <c r="C19" s="13">
        <v>180000</v>
      </c>
      <c r="D19" s="25">
        <v>13500</v>
      </c>
      <c r="E19" s="23">
        <v>800</v>
      </c>
      <c r="F19" s="7"/>
    </row>
    <row r="20" spans="1:6" x14ac:dyDescent="0.25">
      <c r="A20" s="3" t="s">
        <v>36</v>
      </c>
      <c r="B20" s="11">
        <v>4900</v>
      </c>
      <c r="C20" s="13">
        <v>2500</v>
      </c>
      <c r="D20" s="25">
        <v>800</v>
      </c>
      <c r="E20" s="23">
        <v>100</v>
      </c>
      <c r="F20" s="7"/>
    </row>
    <row r="21" spans="1:6" x14ac:dyDescent="0.25">
      <c r="A21" s="3" t="s">
        <v>4</v>
      </c>
      <c r="B21" s="11">
        <v>148500</v>
      </c>
      <c r="C21" s="13">
        <v>125000</v>
      </c>
      <c r="D21" s="25">
        <v>5000</v>
      </c>
      <c r="E21" s="23"/>
      <c r="F21" s="7"/>
    </row>
    <row r="22" spans="1:6" x14ac:dyDescent="0.25">
      <c r="A22" s="3" t="s">
        <v>35</v>
      </c>
      <c r="B22" s="11">
        <v>53000</v>
      </c>
      <c r="C22" s="13">
        <v>51000</v>
      </c>
      <c r="D22" s="25">
        <v>0</v>
      </c>
      <c r="E22" s="23"/>
      <c r="F22" s="7"/>
    </row>
    <row r="23" spans="1:6" x14ac:dyDescent="0.25">
      <c r="A23" s="3" t="s">
        <v>5</v>
      </c>
      <c r="B23" s="11">
        <v>170600</v>
      </c>
      <c r="C23" s="13">
        <v>145000</v>
      </c>
      <c r="D23" s="25">
        <v>42700</v>
      </c>
      <c r="E23" s="23">
        <v>7000</v>
      </c>
      <c r="F23" s="7">
        <v>16303.78</v>
      </c>
    </row>
    <row r="24" spans="1:6" x14ac:dyDescent="0.25">
      <c r="A24" s="3" t="s">
        <v>6</v>
      </c>
      <c r="B24" s="11">
        <v>7000</v>
      </c>
      <c r="C24" s="13">
        <v>4500</v>
      </c>
      <c r="D24" s="25">
        <v>3200</v>
      </c>
      <c r="E24" s="23">
        <v>900</v>
      </c>
      <c r="F24" s="7"/>
    </row>
    <row r="25" spans="1:6" x14ac:dyDescent="0.25">
      <c r="A25" s="3" t="s">
        <v>7</v>
      </c>
      <c r="B25" s="11">
        <v>91000</v>
      </c>
      <c r="C25" s="13">
        <v>65000</v>
      </c>
      <c r="D25" s="25">
        <v>14500</v>
      </c>
      <c r="E25" s="23">
        <v>1750</v>
      </c>
      <c r="F25" s="7"/>
    </row>
    <row r="26" spans="1:6" x14ac:dyDescent="0.25">
      <c r="A26" s="3" t="s">
        <v>8</v>
      </c>
      <c r="B26" s="11">
        <v>7000</v>
      </c>
      <c r="C26" s="13">
        <v>4900</v>
      </c>
      <c r="D26" s="25">
        <v>200</v>
      </c>
      <c r="E26" s="23"/>
      <c r="F26" s="7"/>
    </row>
    <row r="27" spans="1:6" x14ac:dyDescent="0.25">
      <c r="A27" s="3" t="s">
        <v>9</v>
      </c>
      <c r="B27" s="11">
        <v>10000</v>
      </c>
      <c r="C27" s="13">
        <v>6700</v>
      </c>
      <c r="D27" s="25">
        <v>5200</v>
      </c>
      <c r="E27" s="23"/>
      <c r="F27" s="7"/>
    </row>
    <row r="28" spans="1:6" x14ac:dyDescent="0.25">
      <c r="A28" s="3" t="s">
        <v>10</v>
      </c>
      <c r="B28" s="11">
        <v>36000</v>
      </c>
      <c r="C28" s="13">
        <v>5000</v>
      </c>
      <c r="D28" s="25">
        <v>5000</v>
      </c>
      <c r="E28" s="23"/>
      <c r="F28" s="7"/>
    </row>
    <row r="29" spans="1:6" x14ac:dyDescent="0.25">
      <c r="A29" s="3" t="s">
        <v>39</v>
      </c>
      <c r="B29" s="11">
        <v>0</v>
      </c>
      <c r="C29" s="13">
        <v>0</v>
      </c>
      <c r="D29" s="25"/>
      <c r="E29" s="23"/>
      <c r="F29" s="7"/>
    </row>
    <row r="30" spans="1:6" x14ac:dyDescent="0.25">
      <c r="A30" s="3" t="s">
        <v>11</v>
      </c>
      <c r="B30" s="11">
        <v>1500</v>
      </c>
      <c r="C30" s="13">
        <v>500</v>
      </c>
      <c r="D30" s="25">
        <v>1000</v>
      </c>
      <c r="E30" s="23"/>
      <c r="F30" s="7"/>
    </row>
    <row r="31" spans="1:6" x14ac:dyDescent="0.25">
      <c r="A31" s="3"/>
      <c r="B31" s="11"/>
      <c r="C31" s="13"/>
      <c r="D31" s="25"/>
      <c r="E31" s="23"/>
      <c r="F31" s="3"/>
    </row>
    <row r="32" spans="1:6" x14ac:dyDescent="0.25">
      <c r="A32" s="8" t="s">
        <v>12</v>
      </c>
      <c r="B32" s="11">
        <f>SUM(B19:B31)</f>
        <v>924500</v>
      </c>
      <c r="C32" s="13">
        <f t="shared" ref="C32:F32" si="1">SUM(C19:C31)</f>
        <v>590100</v>
      </c>
      <c r="D32" s="25">
        <f t="shared" si="1"/>
        <v>91100</v>
      </c>
      <c r="E32" s="7">
        <f t="shared" si="1"/>
        <v>10550</v>
      </c>
      <c r="F32" s="7">
        <f t="shared" si="1"/>
        <v>16303.78</v>
      </c>
    </row>
    <row r="33" spans="1:6" x14ac:dyDescent="0.25">
      <c r="A33" s="3"/>
      <c r="B33" s="11"/>
      <c r="C33" s="13"/>
      <c r="D33" s="25"/>
      <c r="E33" s="23"/>
      <c r="F33" s="3"/>
    </row>
    <row r="34" spans="1:6" ht="15.75" thickBot="1" x14ac:dyDescent="0.3">
      <c r="A34" s="8" t="s">
        <v>13</v>
      </c>
      <c r="B34" s="12">
        <f>B16-B32</f>
        <v>0</v>
      </c>
      <c r="C34" s="14">
        <f>C16-C32</f>
        <v>-63535</v>
      </c>
      <c r="D34" s="27">
        <f>SUM(D16-D32)</f>
        <v>-18450</v>
      </c>
      <c r="E34" s="10">
        <f t="shared" ref="E34:F34" si="2">SUM(E16-E32)</f>
        <v>4150</v>
      </c>
      <c r="F34" s="10">
        <f t="shared" si="2"/>
        <v>-16303.78</v>
      </c>
    </row>
    <row r="35" spans="1:6" ht="15.75" thickTop="1" x14ac:dyDescent="0.25">
      <c r="A35" s="3"/>
      <c r="B35" s="9"/>
      <c r="C35" s="9"/>
      <c r="D35" s="9"/>
      <c r="E35" s="23"/>
      <c r="F35" s="3"/>
    </row>
    <row r="36" spans="1:6" ht="15.75" thickBot="1" x14ac:dyDescent="0.3">
      <c r="A36" s="16" t="s">
        <v>17</v>
      </c>
      <c r="B36" s="17">
        <v>0</v>
      </c>
      <c r="C36" s="17">
        <v>0</v>
      </c>
      <c r="D36" s="7">
        <v>0</v>
      </c>
      <c r="E36" s="28">
        <v>0</v>
      </c>
      <c r="F36" s="29">
        <v>0</v>
      </c>
    </row>
    <row r="37" spans="1:6" x14ac:dyDescent="0.25">
      <c r="A37" s="3"/>
      <c r="B37" s="9">
        <f>SUM(B34+B36)</f>
        <v>0</v>
      </c>
      <c r="C37" s="9">
        <f>SUM(C34+C36)</f>
        <v>-63535</v>
      </c>
      <c r="D37" s="7">
        <v>0</v>
      </c>
      <c r="E37" s="23"/>
      <c r="F37" s="3"/>
    </row>
    <row r="39" spans="1:6" x14ac:dyDescent="0.25">
      <c r="A39" t="s">
        <v>41</v>
      </c>
      <c r="B39" s="30">
        <v>572220.79</v>
      </c>
      <c r="C39" s="30">
        <v>1024513.68</v>
      </c>
      <c r="D39" s="30">
        <v>97160.19</v>
      </c>
      <c r="E39" s="30">
        <v>-3481.54</v>
      </c>
      <c r="F39" s="31"/>
    </row>
    <row r="40" spans="1:6" x14ac:dyDescent="0.25">
      <c r="A40" t="s">
        <v>42</v>
      </c>
      <c r="B40" s="30">
        <v>572220.79</v>
      </c>
      <c r="C40" s="30">
        <v>-63535</v>
      </c>
      <c r="D40" s="30">
        <v>-18450</v>
      </c>
      <c r="E40" s="30">
        <v>4150</v>
      </c>
      <c r="F40" s="31"/>
    </row>
    <row r="41" spans="1:6" x14ac:dyDescent="0.25">
      <c r="A41" t="s">
        <v>43</v>
      </c>
      <c r="B41" s="30">
        <v>572220.79</v>
      </c>
      <c r="C41" s="30">
        <f>SUM(C39:C40)</f>
        <v>960978.68</v>
      </c>
      <c r="D41" s="30">
        <v>78710.19</v>
      </c>
      <c r="E41" s="30">
        <v>668.46</v>
      </c>
      <c r="F41" s="31"/>
    </row>
    <row r="42" spans="1:6" x14ac:dyDescent="0.25">
      <c r="B42" s="30"/>
      <c r="C42" s="30"/>
      <c r="D42" s="30"/>
      <c r="E42" s="30"/>
      <c r="F42" s="31"/>
    </row>
    <row r="43" spans="1:6" x14ac:dyDescent="0.25">
      <c r="B43" s="30"/>
      <c r="C43" s="30"/>
    </row>
    <row r="44" spans="1:6" x14ac:dyDescent="0.25">
      <c r="B44" s="30"/>
      <c r="C44" s="30"/>
    </row>
    <row r="45" spans="1:6" x14ac:dyDescent="0.25">
      <c r="A45" t="s">
        <v>44</v>
      </c>
      <c r="B45" s="30">
        <v>6384383.0199999996</v>
      </c>
      <c r="C45" s="30">
        <v>5584977.6100000003</v>
      </c>
    </row>
    <row r="46" spans="1:6" x14ac:dyDescent="0.25">
      <c r="B46" s="30"/>
      <c r="C46" s="3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7CFF-4E2C-4017-8BFF-114123514B9C}">
  <dimension ref="A1:F45"/>
  <sheetViews>
    <sheetView workbookViewId="0">
      <selection sqref="A1:G42"/>
    </sheetView>
  </sheetViews>
  <sheetFormatPr defaultRowHeight="15" x14ac:dyDescent="0.25"/>
  <cols>
    <col min="1" max="1" width="20.28515625" customWidth="1"/>
    <col min="2" max="2" width="12.5703125" customWidth="1"/>
    <col min="3" max="3" width="12.7109375" customWidth="1"/>
    <col min="4" max="4" width="14.85546875" customWidth="1"/>
    <col min="5" max="5" width="12.42578125" customWidth="1"/>
    <col min="6" max="6" width="18.140625" customWidth="1"/>
  </cols>
  <sheetData>
    <row r="1" spans="1:6" x14ac:dyDescent="0.25">
      <c r="A1" s="2" t="s">
        <v>22</v>
      </c>
      <c r="B1" s="2"/>
      <c r="C1" s="2"/>
    </row>
    <row r="2" spans="1:6" x14ac:dyDescent="0.25">
      <c r="A2" s="1"/>
      <c r="B2">
        <v>2024</v>
      </c>
    </row>
    <row r="3" spans="1:6" ht="15.75" thickBot="1" x14ac:dyDescent="0.3"/>
    <row r="4" spans="1:6" ht="15.75" thickBot="1" x14ac:dyDescent="0.3">
      <c r="A4" s="5" t="s">
        <v>0</v>
      </c>
      <c r="B4" s="6" t="s">
        <v>32</v>
      </c>
      <c r="C4" s="6" t="s">
        <v>31</v>
      </c>
      <c r="D4" s="6" t="s">
        <v>30</v>
      </c>
      <c r="E4" s="20" t="s">
        <v>33</v>
      </c>
      <c r="F4" s="24" t="s">
        <v>34</v>
      </c>
    </row>
    <row r="5" spans="1:6" x14ac:dyDescent="0.25">
      <c r="A5" s="4"/>
      <c r="B5" s="4"/>
      <c r="C5" s="4"/>
      <c r="D5" s="4"/>
      <c r="E5" s="21"/>
      <c r="F5" s="4"/>
    </row>
    <row r="6" spans="1:6" x14ac:dyDescent="0.25">
      <c r="A6" s="8" t="s">
        <v>1</v>
      </c>
      <c r="B6" s="11" t="s">
        <v>15</v>
      </c>
      <c r="C6" s="13" t="s">
        <v>15</v>
      </c>
      <c r="D6" s="25"/>
      <c r="E6" s="22"/>
      <c r="F6" s="3"/>
    </row>
    <row r="7" spans="1:6" x14ac:dyDescent="0.25">
      <c r="A7" s="3" t="s">
        <v>37</v>
      </c>
      <c r="B7" s="11">
        <v>787000</v>
      </c>
      <c r="C7" s="13">
        <v>299540</v>
      </c>
      <c r="D7" s="32"/>
      <c r="F7" s="3"/>
    </row>
    <row r="8" spans="1:6" x14ac:dyDescent="0.25">
      <c r="A8" s="3" t="s">
        <v>45</v>
      </c>
      <c r="B8" s="11"/>
      <c r="C8" s="13"/>
      <c r="D8" s="25">
        <v>12200</v>
      </c>
      <c r="E8" s="23">
        <v>5200</v>
      </c>
      <c r="F8" s="3"/>
    </row>
    <row r="9" spans="1:6" x14ac:dyDescent="0.25">
      <c r="A9" s="3" t="s">
        <v>23</v>
      </c>
      <c r="B9" s="11">
        <v>135000</v>
      </c>
      <c r="C9" s="13">
        <v>195000</v>
      </c>
      <c r="D9" s="25">
        <v>60000</v>
      </c>
      <c r="E9" s="23">
        <v>9500</v>
      </c>
      <c r="F9" s="3"/>
    </row>
    <row r="10" spans="1:6" x14ac:dyDescent="0.25">
      <c r="A10" s="3" t="s">
        <v>40</v>
      </c>
      <c r="B10" s="11"/>
      <c r="C10" s="13">
        <v>500</v>
      </c>
      <c r="D10" s="25"/>
      <c r="E10" s="23"/>
      <c r="F10" s="3"/>
    </row>
    <row r="11" spans="1:6" x14ac:dyDescent="0.25">
      <c r="A11" s="3" t="s">
        <v>27</v>
      </c>
      <c r="B11" s="11">
        <v>0</v>
      </c>
      <c r="C11" s="13">
        <v>2400</v>
      </c>
      <c r="D11" s="25">
        <v>0</v>
      </c>
      <c r="E11" s="23"/>
      <c r="F11" s="3"/>
    </row>
    <row r="12" spans="1:6" x14ac:dyDescent="0.25">
      <c r="A12" s="3" t="s">
        <v>28</v>
      </c>
      <c r="B12" s="11">
        <v>0</v>
      </c>
      <c r="C12" s="13">
        <v>25875</v>
      </c>
      <c r="D12" s="25">
        <v>0</v>
      </c>
      <c r="E12" s="23"/>
      <c r="F12" s="3"/>
    </row>
    <row r="13" spans="1:6" x14ac:dyDescent="0.25">
      <c r="A13" s="3" t="s">
        <v>24</v>
      </c>
      <c r="B13" s="11">
        <v>2500</v>
      </c>
      <c r="C13" s="13">
        <v>3250</v>
      </c>
      <c r="D13" s="25">
        <v>450</v>
      </c>
      <c r="E13" s="23">
        <v>0</v>
      </c>
      <c r="F13" s="3"/>
    </row>
    <row r="14" spans="1:6" x14ac:dyDescent="0.25">
      <c r="A14" s="3" t="s">
        <v>25</v>
      </c>
      <c r="B14" s="11">
        <v>0</v>
      </c>
      <c r="C14" s="13">
        <v>0</v>
      </c>
      <c r="D14" s="25">
        <v>0</v>
      </c>
      <c r="E14" s="23">
        <v>0</v>
      </c>
      <c r="F14" s="3"/>
    </row>
    <row r="15" spans="1:6" x14ac:dyDescent="0.25">
      <c r="A15" s="3" t="s">
        <v>38</v>
      </c>
      <c r="B15" s="11">
        <v>0</v>
      </c>
      <c r="C15" s="13">
        <v>0</v>
      </c>
      <c r="D15" s="26"/>
      <c r="E15" s="23"/>
      <c r="F15" s="3"/>
    </row>
    <row r="16" spans="1:6" x14ac:dyDescent="0.25">
      <c r="A16" s="8" t="s">
        <v>26</v>
      </c>
      <c r="B16" s="11">
        <f>SUM(B7:B15)</f>
        <v>924500</v>
      </c>
      <c r="C16" s="13">
        <f>SUM(C7:C15)</f>
        <v>526565</v>
      </c>
      <c r="D16" s="25">
        <f>SUM(D8:D14)</f>
        <v>72650</v>
      </c>
      <c r="E16" s="7">
        <f>SUM(E8:E14)</f>
        <v>14700</v>
      </c>
      <c r="F16" s="7">
        <f t="shared" ref="F16" si="0">SUM(F7:F14)</f>
        <v>0</v>
      </c>
    </row>
    <row r="17" spans="1:6" x14ac:dyDescent="0.25">
      <c r="A17" s="3"/>
      <c r="B17" s="11"/>
      <c r="C17" s="13"/>
      <c r="D17" s="25"/>
      <c r="E17" s="23"/>
      <c r="F17" s="3"/>
    </row>
    <row r="18" spans="1:6" x14ac:dyDescent="0.25">
      <c r="A18" s="8" t="s">
        <v>2</v>
      </c>
      <c r="B18" s="11"/>
      <c r="C18" s="13"/>
      <c r="D18" s="25"/>
      <c r="E18" s="23"/>
      <c r="F18" s="3"/>
    </row>
    <row r="19" spans="1:6" x14ac:dyDescent="0.25">
      <c r="A19" s="3" t="s">
        <v>14</v>
      </c>
      <c r="B19" s="11">
        <v>395000</v>
      </c>
      <c r="C19" s="13">
        <v>180000</v>
      </c>
      <c r="D19" s="25">
        <v>13500</v>
      </c>
      <c r="E19" s="23">
        <v>800</v>
      </c>
      <c r="F19" s="7"/>
    </row>
    <row r="20" spans="1:6" x14ac:dyDescent="0.25">
      <c r="A20" s="3" t="s">
        <v>36</v>
      </c>
      <c r="B20" s="11">
        <v>4900</v>
      </c>
      <c r="C20" s="13">
        <v>2500</v>
      </c>
      <c r="D20" s="25">
        <v>800</v>
      </c>
      <c r="E20" s="23">
        <v>100</v>
      </c>
      <c r="F20" s="7"/>
    </row>
    <row r="21" spans="1:6" x14ac:dyDescent="0.25">
      <c r="A21" s="3" t="s">
        <v>4</v>
      </c>
      <c r="B21" s="11">
        <v>148500</v>
      </c>
      <c r="C21" s="13">
        <v>125000</v>
      </c>
      <c r="D21" s="25">
        <v>5000</v>
      </c>
      <c r="E21" s="23"/>
      <c r="F21" s="7"/>
    </row>
    <row r="22" spans="1:6" x14ac:dyDescent="0.25">
      <c r="A22" s="3" t="s">
        <v>35</v>
      </c>
      <c r="B22" s="11">
        <v>53000</v>
      </c>
      <c r="C22" s="13">
        <v>51000</v>
      </c>
      <c r="D22" s="25">
        <v>0</v>
      </c>
      <c r="E22" s="23"/>
      <c r="F22" s="7"/>
    </row>
    <row r="23" spans="1:6" x14ac:dyDescent="0.25">
      <c r="A23" s="3" t="s">
        <v>5</v>
      </c>
      <c r="B23" s="11">
        <v>170600</v>
      </c>
      <c r="C23" s="13">
        <v>145000</v>
      </c>
      <c r="D23" s="25">
        <v>42700</v>
      </c>
      <c r="E23" s="23">
        <v>7000</v>
      </c>
      <c r="F23" s="7">
        <v>16303.78</v>
      </c>
    </row>
    <row r="24" spans="1:6" x14ac:dyDescent="0.25">
      <c r="A24" s="3" t="s">
        <v>6</v>
      </c>
      <c r="B24" s="11">
        <v>7000</v>
      </c>
      <c r="C24" s="13">
        <v>4500</v>
      </c>
      <c r="D24" s="25">
        <v>3200</v>
      </c>
      <c r="E24" s="23">
        <v>900</v>
      </c>
      <c r="F24" s="7"/>
    </row>
    <row r="25" spans="1:6" x14ac:dyDescent="0.25">
      <c r="A25" s="3" t="s">
        <v>7</v>
      </c>
      <c r="B25" s="11">
        <v>91000</v>
      </c>
      <c r="C25" s="13">
        <v>65000</v>
      </c>
      <c r="D25" s="25">
        <v>14500</v>
      </c>
      <c r="E25" s="23">
        <v>1750</v>
      </c>
      <c r="F25" s="7"/>
    </row>
    <row r="26" spans="1:6" x14ac:dyDescent="0.25">
      <c r="A26" s="3" t="s">
        <v>8</v>
      </c>
      <c r="B26" s="11">
        <v>7000</v>
      </c>
      <c r="C26" s="13">
        <v>4900</v>
      </c>
      <c r="D26" s="25">
        <v>200</v>
      </c>
      <c r="E26" s="23"/>
      <c r="F26" s="7"/>
    </row>
    <row r="27" spans="1:6" x14ac:dyDescent="0.25">
      <c r="A27" s="3" t="s">
        <v>9</v>
      </c>
      <c r="B27" s="11">
        <v>10000</v>
      </c>
      <c r="C27" s="13">
        <v>6700</v>
      </c>
      <c r="D27" s="25">
        <v>5200</v>
      </c>
      <c r="E27" s="23"/>
      <c r="F27" s="7"/>
    </row>
    <row r="28" spans="1:6" x14ac:dyDescent="0.25">
      <c r="A28" s="3" t="s">
        <v>10</v>
      </c>
      <c r="B28" s="11">
        <v>36000</v>
      </c>
      <c r="C28" s="13">
        <v>5000</v>
      </c>
      <c r="D28" s="25">
        <v>5000</v>
      </c>
      <c r="E28" s="23"/>
      <c r="F28" s="7"/>
    </row>
    <row r="29" spans="1:6" x14ac:dyDescent="0.25">
      <c r="A29" s="3" t="s">
        <v>39</v>
      </c>
      <c r="B29" s="11">
        <v>0</v>
      </c>
      <c r="C29" s="13">
        <v>0</v>
      </c>
      <c r="D29" s="25"/>
      <c r="E29" s="23"/>
      <c r="F29" s="7"/>
    </row>
    <row r="30" spans="1:6" x14ac:dyDescent="0.25">
      <c r="A30" s="3" t="s">
        <v>11</v>
      </c>
      <c r="B30" s="11">
        <v>1500</v>
      </c>
      <c r="C30" s="13">
        <v>500</v>
      </c>
      <c r="D30" s="25">
        <v>1000</v>
      </c>
      <c r="E30" s="23"/>
      <c r="F30" s="7"/>
    </row>
    <row r="31" spans="1:6" x14ac:dyDescent="0.25">
      <c r="A31" s="3"/>
      <c r="B31" s="11"/>
      <c r="C31" s="13"/>
      <c r="D31" s="25"/>
      <c r="E31" s="23"/>
      <c r="F31" s="3"/>
    </row>
    <row r="32" spans="1:6" x14ac:dyDescent="0.25">
      <c r="A32" s="8" t="s">
        <v>12</v>
      </c>
      <c r="B32" s="11">
        <f>SUM(B19:B31)</f>
        <v>924500</v>
      </c>
      <c r="C32" s="13">
        <f t="shared" ref="C32:F32" si="1">SUM(C19:C31)</f>
        <v>590100</v>
      </c>
      <c r="D32" s="25">
        <f t="shared" si="1"/>
        <v>91100</v>
      </c>
      <c r="E32" s="7">
        <f t="shared" si="1"/>
        <v>10550</v>
      </c>
      <c r="F32" s="7">
        <f t="shared" si="1"/>
        <v>16303.78</v>
      </c>
    </row>
    <row r="33" spans="1:6" x14ac:dyDescent="0.25">
      <c r="A33" s="3"/>
      <c r="B33" s="11"/>
      <c r="C33" s="13"/>
      <c r="D33" s="25"/>
      <c r="E33" s="23"/>
      <c r="F33" s="3"/>
    </row>
    <row r="34" spans="1:6" ht="15.75" thickBot="1" x14ac:dyDescent="0.3">
      <c r="A34" s="8" t="s">
        <v>13</v>
      </c>
      <c r="B34" s="12">
        <f>B16-B32</f>
        <v>0</v>
      </c>
      <c r="C34" s="14">
        <f>C16-C32</f>
        <v>-63535</v>
      </c>
      <c r="D34" s="27">
        <f>SUM(D16-D32)</f>
        <v>-18450</v>
      </c>
      <c r="E34" s="10">
        <f t="shared" ref="E34:F34" si="2">SUM(E16-E32)</f>
        <v>4150</v>
      </c>
      <c r="F34" s="10">
        <f t="shared" si="2"/>
        <v>-16303.78</v>
      </c>
    </row>
    <row r="35" spans="1:6" ht="15.75" thickTop="1" x14ac:dyDescent="0.25">
      <c r="A35" s="3"/>
      <c r="B35" s="9"/>
      <c r="C35" s="9"/>
      <c r="D35" s="9"/>
      <c r="E35" s="23"/>
      <c r="F35" s="3"/>
    </row>
    <row r="36" spans="1:6" ht="15.75" thickBot="1" x14ac:dyDescent="0.3">
      <c r="A36" s="16" t="s">
        <v>17</v>
      </c>
      <c r="B36" s="17">
        <v>0</v>
      </c>
      <c r="C36" s="17">
        <v>0</v>
      </c>
      <c r="D36" s="7">
        <v>0</v>
      </c>
      <c r="E36" s="28">
        <v>0</v>
      </c>
      <c r="F36" s="29">
        <v>0</v>
      </c>
    </row>
    <row r="37" spans="1:6" x14ac:dyDescent="0.25">
      <c r="A37" s="3"/>
      <c r="B37" s="9">
        <f>SUM(B34+B36)</f>
        <v>0</v>
      </c>
      <c r="C37" s="9">
        <f>SUM(C34+C36)</f>
        <v>-63535</v>
      </c>
      <c r="D37" s="7">
        <v>0</v>
      </c>
      <c r="E37" s="23"/>
      <c r="F37" s="3"/>
    </row>
    <row r="39" spans="1:6" x14ac:dyDescent="0.25">
      <c r="B39" s="30"/>
      <c r="C39" s="30"/>
      <c r="D39" s="30"/>
      <c r="E39" s="30"/>
      <c r="F39" s="31"/>
    </row>
    <row r="40" spans="1:6" x14ac:dyDescent="0.25">
      <c r="B40" s="30"/>
      <c r="C40" s="30"/>
      <c r="D40" s="30"/>
      <c r="E40" s="30"/>
      <c r="F40" s="31"/>
    </row>
    <row r="41" spans="1:6" x14ac:dyDescent="0.25">
      <c r="B41" s="30"/>
      <c r="C41" s="30"/>
      <c r="D41" s="30"/>
      <c r="E41" s="30"/>
      <c r="F41" s="31"/>
    </row>
    <row r="42" spans="1:6" x14ac:dyDescent="0.25">
      <c r="B42" s="30"/>
      <c r="C42" s="30"/>
      <c r="D42" s="30"/>
      <c r="E42" s="30"/>
      <c r="F42" s="31"/>
    </row>
    <row r="43" spans="1:6" x14ac:dyDescent="0.25">
      <c r="B43" s="30"/>
      <c r="C43" s="30"/>
    </row>
    <row r="44" spans="1:6" x14ac:dyDescent="0.25">
      <c r="B44" s="30"/>
      <c r="C44" s="30"/>
    </row>
    <row r="45" spans="1:6" x14ac:dyDescent="0.25">
      <c r="B45" s="30"/>
      <c r="C45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2A6A-41DF-475D-9018-728318FED67C}">
  <dimension ref="A1:F46"/>
  <sheetViews>
    <sheetView tabSelected="1" workbookViewId="0">
      <selection activeCell="K6" sqref="K6"/>
    </sheetView>
  </sheetViews>
  <sheetFormatPr defaultRowHeight="15" x14ac:dyDescent="0.25"/>
  <cols>
    <col min="1" max="1" width="16" customWidth="1"/>
    <col min="2" max="2" width="13.7109375" customWidth="1"/>
    <col min="3" max="3" width="14.28515625" customWidth="1"/>
    <col min="4" max="4" width="12.42578125" customWidth="1"/>
    <col min="5" max="6" width="12.7109375" customWidth="1"/>
  </cols>
  <sheetData>
    <row r="1" spans="1:6" x14ac:dyDescent="0.25">
      <c r="A1" s="2" t="s">
        <v>22</v>
      </c>
      <c r="B1" s="2"/>
      <c r="C1" s="2"/>
    </row>
    <row r="2" spans="1:6" x14ac:dyDescent="0.25">
      <c r="A2" s="1"/>
      <c r="B2">
        <v>2025</v>
      </c>
    </row>
    <row r="3" spans="1:6" ht="15.75" thickBot="1" x14ac:dyDescent="0.3"/>
    <row r="4" spans="1:6" ht="15.75" thickBot="1" x14ac:dyDescent="0.3">
      <c r="A4" s="5" t="s">
        <v>0</v>
      </c>
      <c r="B4" s="6" t="s">
        <v>32</v>
      </c>
      <c r="C4" s="6" t="s">
        <v>31</v>
      </c>
      <c r="D4" s="6" t="s">
        <v>30</v>
      </c>
      <c r="E4" s="20" t="s">
        <v>33</v>
      </c>
      <c r="F4" s="24" t="s">
        <v>34</v>
      </c>
    </row>
    <row r="5" spans="1:6" x14ac:dyDescent="0.25">
      <c r="A5" s="4"/>
      <c r="B5" s="4"/>
      <c r="C5" s="4"/>
      <c r="D5" s="4"/>
      <c r="E5" s="21"/>
      <c r="F5" s="4"/>
    </row>
    <row r="6" spans="1:6" x14ac:dyDescent="0.25">
      <c r="A6" s="8" t="s">
        <v>1</v>
      </c>
      <c r="B6" s="11" t="s">
        <v>15</v>
      </c>
      <c r="C6" s="13" t="s">
        <v>15</v>
      </c>
      <c r="D6" s="25"/>
      <c r="E6" s="22"/>
      <c r="F6" s="3"/>
    </row>
    <row r="7" spans="1:6" x14ac:dyDescent="0.25">
      <c r="A7" s="3" t="s">
        <v>37</v>
      </c>
      <c r="B7" s="11">
        <v>787770</v>
      </c>
      <c r="C7" s="13">
        <v>303130</v>
      </c>
      <c r="D7" s="32"/>
      <c r="F7" s="3"/>
    </row>
    <row r="8" spans="1:6" x14ac:dyDescent="0.25">
      <c r="A8" s="3" t="s">
        <v>45</v>
      </c>
      <c r="B8" s="11"/>
      <c r="C8" s="13"/>
      <c r="D8" s="25">
        <v>12200</v>
      </c>
      <c r="E8" s="23">
        <v>4000</v>
      </c>
      <c r="F8" s="3"/>
    </row>
    <row r="9" spans="1:6" x14ac:dyDescent="0.25">
      <c r="A9" s="3" t="s">
        <v>23</v>
      </c>
      <c r="B9" s="11">
        <v>173446</v>
      </c>
      <c r="C9" s="13">
        <v>308205</v>
      </c>
      <c r="D9" s="25">
        <v>74000</v>
      </c>
      <c r="E9" s="23">
        <v>10000</v>
      </c>
      <c r="F9" s="3"/>
    </row>
    <row r="10" spans="1:6" x14ac:dyDescent="0.25">
      <c r="A10" s="3" t="s">
        <v>40</v>
      </c>
      <c r="B10" s="11"/>
      <c r="C10" s="13">
        <v>500</v>
      </c>
      <c r="D10" s="25"/>
      <c r="E10" s="23"/>
      <c r="F10" s="3"/>
    </row>
    <row r="11" spans="1:6" x14ac:dyDescent="0.25">
      <c r="A11" s="3" t="s">
        <v>27</v>
      </c>
      <c r="B11" s="11">
        <v>0</v>
      </c>
      <c r="C11" s="13">
        <v>2568</v>
      </c>
      <c r="D11" s="25">
        <v>0</v>
      </c>
      <c r="E11" s="23"/>
      <c r="F11" s="3"/>
    </row>
    <row r="12" spans="1:6" x14ac:dyDescent="0.25">
      <c r="A12" s="3" t="s">
        <v>28</v>
      </c>
      <c r="B12" s="11">
        <v>0</v>
      </c>
      <c r="C12" s="13">
        <v>0</v>
      </c>
      <c r="D12" s="25">
        <v>0</v>
      </c>
      <c r="E12" s="23"/>
      <c r="F12" s="3"/>
    </row>
    <row r="13" spans="1:6" x14ac:dyDescent="0.25">
      <c r="A13" s="3" t="s">
        <v>24</v>
      </c>
      <c r="B13" s="11">
        <v>15000</v>
      </c>
      <c r="C13" s="13">
        <v>25000</v>
      </c>
      <c r="D13" s="25">
        <v>2500</v>
      </c>
      <c r="E13" s="23">
        <v>0</v>
      </c>
      <c r="F13" s="3"/>
    </row>
    <row r="14" spans="1:6" x14ac:dyDescent="0.25">
      <c r="A14" s="3" t="s">
        <v>15</v>
      </c>
      <c r="B14" s="11">
        <v>0</v>
      </c>
      <c r="C14" s="13">
        <v>0</v>
      </c>
      <c r="D14" s="25">
        <v>0</v>
      </c>
      <c r="E14" s="23">
        <v>0</v>
      </c>
      <c r="F14" s="3"/>
    </row>
    <row r="15" spans="1:6" x14ac:dyDescent="0.25">
      <c r="A15" s="3" t="s">
        <v>15</v>
      </c>
      <c r="B15" s="11">
        <v>0</v>
      </c>
      <c r="C15" s="13">
        <v>0</v>
      </c>
      <c r="D15" s="26"/>
      <c r="E15" s="23"/>
      <c r="F15" s="3"/>
    </row>
    <row r="16" spans="1:6" x14ac:dyDescent="0.25">
      <c r="A16" s="8" t="s">
        <v>26</v>
      </c>
      <c r="B16" s="11">
        <f>SUM(B7:B15)</f>
        <v>976216</v>
      </c>
      <c r="C16" s="13">
        <f>SUM(C7:C15)</f>
        <v>639403</v>
      </c>
      <c r="D16" s="25">
        <f>SUM(D8:D14)</f>
        <v>88700</v>
      </c>
      <c r="E16" s="7">
        <f>SUM(E8:E14)</f>
        <v>14000</v>
      </c>
      <c r="F16" s="7">
        <f t="shared" ref="F16" si="0">SUM(F7:F14)</f>
        <v>0</v>
      </c>
    </row>
    <row r="17" spans="1:6" x14ac:dyDescent="0.25">
      <c r="A17" s="3"/>
      <c r="B17" s="11"/>
      <c r="C17" s="13"/>
      <c r="D17" s="25"/>
      <c r="E17" s="23"/>
      <c r="F17" s="3"/>
    </row>
    <row r="18" spans="1:6" x14ac:dyDescent="0.25">
      <c r="A18" s="8" t="s">
        <v>2</v>
      </c>
      <c r="B18" s="11"/>
      <c r="C18" s="13"/>
      <c r="D18" s="25"/>
      <c r="E18" s="23"/>
      <c r="F18" s="3"/>
    </row>
    <row r="19" spans="1:6" x14ac:dyDescent="0.25">
      <c r="A19" s="3" t="s">
        <v>14</v>
      </c>
      <c r="B19" s="11">
        <v>398000</v>
      </c>
      <c r="C19" s="13">
        <v>187000</v>
      </c>
      <c r="D19" s="25">
        <v>20000</v>
      </c>
      <c r="E19" s="23">
        <v>1200</v>
      </c>
      <c r="F19" s="7"/>
    </row>
    <row r="20" spans="1:6" x14ac:dyDescent="0.25">
      <c r="A20" s="3" t="s">
        <v>36</v>
      </c>
      <c r="B20" s="11">
        <v>5000</v>
      </c>
      <c r="C20" s="13">
        <v>2500</v>
      </c>
      <c r="D20" s="25">
        <v>1500</v>
      </c>
      <c r="E20" s="23">
        <v>200</v>
      </c>
      <c r="F20" s="7"/>
    </row>
    <row r="21" spans="1:6" x14ac:dyDescent="0.25">
      <c r="A21" s="3" t="s">
        <v>4</v>
      </c>
      <c r="B21" s="11">
        <v>108100</v>
      </c>
      <c r="C21" s="13">
        <v>125000</v>
      </c>
      <c r="D21" s="25">
        <v>3500</v>
      </c>
      <c r="E21" s="23"/>
      <c r="F21" s="7"/>
    </row>
    <row r="22" spans="1:6" x14ac:dyDescent="0.25">
      <c r="A22" s="3" t="s">
        <v>35</v>
      </c>
      <c r="B22" s="11">
        <v>54000</v>
      </c>
      <c r="C22" s="13">
        <v>51000</v>
      </c>
      <c r="D22" s="25">
        <v>0</v>
      </c>
      <c r="E22" s="23"/>
      <c r="F22" s="7"/>
    </row>
    <row r="23" spans="1:6" x14ac:dyDescent="0.25">
      <c r="A23" s="3" t="s">
        <v>5</v>
      </c>
      <c r="B23" s="11">
        <v>170600</v>
      </c>
      <c r="C23" s="13">
        <v>138000</v>
      </c>
      <c r="D23" s="25">
        <v>32000</v>
      </c>
      <c r="E23" s="23">
        <v>8600</v>
      </c>
      <c r="F23" s="7">
        <v>16303.78</v>
      </c>
    </row>
    <row r="24" spans="1:6" x14ac:dyDescent="0.25">
      <c r="A24" s="3" t="s">
        <v>6</v>
      </c>
      <c r="B24" s="11">
        <v>7000</v>
      </c>
      <c r="C24" s="13">
        <v>7000</v>
      </c>
      <c r="D24" s="25">
        <v>3200</v>
      </c>
      <c r="E24" s="23">
        <v>1200</v>
      </c>
      <c r="F24" s="7"/>
    </row>
    <row r="25" spans="1:6" x14ac:dyDescent="0.25">
      <c r="A25" s="3" t="s">
        <v>7</v>
      </c>
      <c r="B25" s="11">
        <v>100000</v>
      </c>
      <c r="C25" s="13">
        <v>60000</v>
      </c>
      <c r="D25" s="25">
        <v>12750</v>
      </c>
      <c r="E25" s="23">
        <v>2500</v>
      </c>
      <c r="F25" s="7"/>
    </row>
    <row r="26" spans="1:6" x14ac:dyDescent="0.25">
      <c r="A26" s="3" t="s">
        <v>8</v>
      </c>
      <c r="B26" s="11">
        <v>7200</v>
      </c>
      <c r="C26" s="13">
        <v>4900</v>
      </c>
      <c r="D26" s="25">
        <v>1000</v>
      </c>
      <c r="E26" s="23"/>
      <c r="F26" s="7"/>
    </row>
    <row r="27" spans="1:6" x14ac:dyDescent="0.25">
      <c r="A27" s="3" t="s">
        <v>9</v>
      </c>
      <c r="B27" s="11">
        <v>8000</v>
      </c>
      <c r="C27" s="13">
        <v>6000</v>
      </c>
      <c r="D27" s="25">
        <v>5000</v>
      </c>
      <c r="E27" s="23"/>
      <c r="F27" s="7"/>
    </row>
    <row r="28" spans="1:6" x14ac:dyDescent="0.25">
      <c r="A28" s="3" t="s">
        <v>10</v>
      </c>
      <c r="B28" s="11">
        <v>20000</v>
      </c>
      <c r="C28" s="13">
        <v>5000</v>
      </c>
      <c r="D28" s="25">
        <v>5000</v>
      </c>
      <c r="E28" s="23"/>
      <c r="F28" s="7"/>
    </row>
    <row r="29" spans="1:6" x14ac:dyDescent="0.25">
      <c r="A29" s="3" t="s">
        <v>39</v>
      </c>
      <c r="B29" s="11">
        <v>0</v>
      </c>
      <c r="C29" s="13">
        <v>0</v>
      </c>
      <c r="D29" s="25"/>
      <c r="E29" s="23"/>
      <c r="F29" s="7"/>
    </row>
    <row r="30" spans="1:6" x14ac:dyDescent="0.25">
      <c r="A30" s="3" t="s">
        <v>11</v>
      </c>
      <c r="B30" s="11">
        <v>1500</v>
      </c>
      <c r="C30" s="13">
        <v>500</v>
      </c>
      <c r="D30" s="25">
        <v>1000</v>
      </c>
      <c r="E30" s="23"/>
      <c r="F30" s="7"/>
    </row>
    <row r="31" spans="1:6" x14ac:dyDescent="0.25">
      <c r="A31" s="3"/>
      <c r="B31" s="11"/>
      <c r="C31" s="13"/>
      <c r="D31" s="25"/>
      <c r="E31" s="23"/>
      <c r="F31" s="3"/>
    </row>
    <row r="32" spans="1:6" x14ac:dyDescent="0.25">
      <c r="A32" s="8" t="s">
        <v>12</v>
      </c>
      <c r="B32" s="11">
        <f>SUM(B19:B31)</f>
        <v>879400</v>
      </c>
      <c r="C32" s="13">
        <f t="shared" ref="C32:F32" si="1">SUM(C19:C31)</f>
        <v>586900</v>
      </c>
      <c r="D32" s="25">
        <f t="shared" si="1"/>
        <v>84950</v>
      </c>
      <c r="E32" s="7">
        <f t="shared" si="1"/>
        <v>13700</v>
      </c>
      <c r="F32" s="7">
        <f t="shared" si="1"/>
        <v>16303.78</v>
      </c>
    </row>
    <row r="33" spans="1:6" x14ac:dyDescent="0.25">
      <c r="A33" s="3"/>
      <c r="B33" s="11"/>
      <c r="C33" s="13"/>
      <c r="D33" s="25"/>
      <c r="E33" s="23"/>
      <c r="F33" s="3"/>
    </row>
    <row r="34" spans="1:6" ht="15.75" thickBot="1" x14ac:dyDescent="0.3">
      <c r="A34" s="8" t="s">
        <v>13</v>
      </c>
      <c r="B34" s="12">
        <f>B16-B32</f>
        <v>96816</v>
      </c>
      <c r="C34" s="14">
        <f>C16-C32</f>
        <v>52503</v>
      </c>
      <c r="D34" s="27">
        <f>SUM(D16-D32)</f>
        <v>3750</v>
      </c>
      <c r="E34" s="10">
        <f t="shared" ref="E34:F34" si="2">SUM(E16-E32)</f>
        <v>300</v>
      </c>
      <c r="F34" s="10">
        <f t="shared" si="2"/>
        <v>-16303.78</v>
      </c>
    </row>
    <row r="35" spans="1:6" ht="15.75" thickTop="1" x14ac:dyDescent="0.25">
      <c r="A35" s="3"/>
      <c r="B35" s="9"/>
      <c r="C35" s="9"/>
      <c r="D35" s="9"/>
      <c r="E35" s="23"/>
      <c r="F35" s="3"/>
    </row>
    <row r="36" spans="1:6" ht="15.75" thickBot="1" x14ac:dyDescent="0.3">
      <c r="A36" s="16" t="s">
        <v>17</v>
      </c>
      <c r="B36" s="17">
        <v>0</v>
      </c>
      <c r="C36" s="17">
        <v>0</v>
      </c>
      <c r="D36" s="7">
        <v>0</v>
      </c>
      <c r="E36" s="28">
        <v>0</v>
      </c>
      <c r="F36" s="29">
        <v>0</v>
      </c>
    </row>
    <row r="37" spans="1:6" x14ac:dyDescent="0.25">
      <c r="A37" s="3"/>
      <c r="B37" s="9">
        <f>SUM(B34+B36)</f>
        <v>96816</v>
      </c>
      <c r="C37" s="9">
        <f>SUM(C34+C36)</f>
        <v>52503</v>
      </c>
      <c r="D37" s="7">
        <v>3750</v>
      </c>
      <c r="E37" s="23">
        <v>300</v>
      </c>
      <c r="F37" s="3">
        <v>0</v>
      </c>
    </row>
    <row r="39" spans="1:6" x14ac:dyDescent="0.25">
      <c r="A39" t="s">
        <v>46</v>
      </c>
      <c r="B39" s="30">
        <v>655956.76</v>
      </c>
      <c r="C39" s="30">
        <v>1218205.42</v>
      </c>
      <c r="D39" s="30">
        <v>164061.34</v>
      </c>
      <c r="E39" s="30">
        <v>108.92</v>
      </c>
      <c r="F39" s="31">
        <v>16303.78</v>
      </c>
    </row>
    <row r="40" spans="1:6" x14ac:dyDescent="0.25">
      <c r="A40" t="s">
        <v>47</v>
      </c>
      <c r="B40" s="9">
        <f>B37</f>
        <v>96816</v>
      </c>
      <c r="C40" s="30">
        <f>C37</f>
        <v>52503</v>
      </c>
      <c r="D40" s="30">
        <f>D37</f>
        <v>3750</v>
      </c>
      <c r="E40" s="30">
        <f>E37</f>
        <v>300</v>
      </c>
      <c r="F40" s="31"/>
    </row>
    <row r="41" spans="1:6" x14ac:dyDescent="0.25">
      <c r="B41" s="30"/>
      <c r="C41" s="30"/>
      <c r="D41" s="30"/>
      <c r="E41" s="30"/>
      <c r="F41" s="31"/>
    </row>
    <row r="42" spans="1:6" x14ac:dyDescent="0.25">
      <c r="A42" t="s">
        <v>48</v>
      </c>
      <c r="B42" s="30">
        <f>SUM(B39:B40)</f>
        <v>752772.76</v>
      </c>
      <c r="C42" s="30">
        <f t="shared" ref="C42:F42" si="3">SUM(C39:C40)</f>
        <v>1270708.42</v>
      </c>
      <c r="D42" s="30">
        <f t="shared" si="3"/>
        <v>167811.34</v>
      </c>
      <c r="E42" s="30">
        <f t="shared" si="3"/>
        <v>408.92</v>
      </c>
      <c r="F42" s="30">
        <f t="shared" si="3"/>
        <v>16303.78</v>
      </c>
    </row>
    <row r="44" spans="1:6" x14ac:dyDescent="0.25">
      <c r="A44" t="s">
        <v>49</v>
      </c>
      <c r="B44" s="30">
        <v>-500000</v>
      </c>
    </row>
    <row r="45" spans="1:6" x14ac:dyDescent="0.25">
      <c r="B45" s="30">
        <v>252772.76</v>
      </c>
    </row>
    <row r="46" spans="1:6" x14ac:dyDescent="0.25">
      <c r="B46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WaterWW</vt:lpstr>
      <vt:lpstr>Fire</vt:lpstr>
      <vt:lpstr>RevisedBud2022</vt:lpstr>
      <vt:lpstr>Budget 2023</vt:lpstr>
      <vt:lpstr>Budget 2024</vt:lpstr>
      <vt:lpstr>Budget 2025</vt:lpstr>
      <vt:lpstr>'Budget 2023'!Print_Area</vt:lpstr>
      <vt:lpstr>'Budget 2025'!Print_Area</vt:lpstr>
      <vt:lpstr>WaterWW!Print_Area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Brianna Rockey</cp:lastModifiedBy>
  <cp:lastPrinted>2024-10-28T20:07:08Z</cp:lastPrinted>
  <dcterms:created xsi:type="dcterms:W3CDTF">2014-09-09T16:57:04Z</dcterms:created>
  <dcterms:modified xsi:type="dcterms:W3CDTF">2025-03-12T17:53:36Z</dcterms:modified>
</cp:coreProperties>
</file>